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tabRatio="839" activeTab="0"/>
  </bookViews>
  <sheets>
    <sheet name="Návrh rozpočtu" sheetId="1" r:id="rId1"/>
    <sheet name="List1" sheetId="2" r:id="rId2"/>
    <sheet name="List2" sheetId="3" r:id="rId3"/>
  </sheets>
  <definedNames>
    <definedName name="_xlnm.Print_Titles" localSheetId="0">'Návrh rozpočtu'!$6:$7</definedName>
  </definedNames>
  <calcPr fullCalcOnLoad="1"/>
</workbook>
</file>

<file path=xl/sharedStrings.xml><?xml version="1.0" encoding="utf-8"?>
<sst xmlns="http://schemas.openxmlformats.org/spreadsheetml/2006/main" count="210" uniqueCount="202">
  <si>
    <t>OPPP - zřizovatel</t>
  </si>
  <si>
    <t>Náklady celkem</t>
  </si>
  <si>
    <t>Výnosy celkem</t>
  </si>
  <si>
    <t>Název účtu</t>
  </si>
  <si>
    <t>Úroky z KB</t>
  </si>
  <si>
    <t>Ostatní výnosy</t>
  </si>
  <si>
    <t>Dotace z MěÚ</t>
  </si>
  <si>
    <t>Spotřeba materiálu</t>
  </si>
  <si>
    <t>Spotřeba energie</t>
  </si>
  <si>
    <t>Cestovné</t>
  </si>
  <si>
    <t>Náklady na reprezentaci</t>
  </si>
  <si>
    <t>Ostatní služby</t>
  </si>
  <si>
    <t>Mzdové náklady</t>
  </si>
  <si>
    <t>Odpisy DHM</t>
  </si>
  <si>
    <t>Zúčtování fondů</t>
  </si>
  <si>
    <t>Hospodář. výsledek celkem</t>
  </si>
  <si>
    <t>Jiné ostatní náklady</t>
  </si>
  <si>
    <t>Zákonné sociální pojištění</t>
  </si>
  <si>
    <t>Syn.
účet</t>
  </si>
  <si>
    <t>Anal.
účet</t>
  </si>
  <si>
    <t>Knihy, časopisy, tiskopisy</t>
  </si>
  <si>
    <t>Kancelářské potřeby</t>
  </si>
  <si>
    <t>Ostatní materiál</t>
  </si>
  <si>
    <t>Dopravné</t>
  </si>
  <si>
    <t>Zpracování mezd</t>
  </si>
  <si>
    <t>Služby telekomunikací</t>
  </si>
  <si>
    <t>Praní prádla</t>
  </si>
  <si>
    <t>Pojištění žáků</t>
  </si>
  <si>
    <t>Hl. činnost</t>
  </si>
  <si>
    <t>Dopl. činnost</t>
  </si>
  <si>
    <t>Celkem</t>
  </si>
  <si>
    <t>PHM, mazivo</t>
  </si>
  <si>
    <t>Spotřeba el. energie</t>
  </si>
  <si>
    <t>Spotřeba tepla</t>
  </si>
  <si>
    <t>Spotřeba plynu</t>
  </si>
  <si>
    <t>Spotřeba TUV</t>
  </si>
  <si>
    <t>Opravy a udržování</t>
  </si>
  <si>
    <t>Odvoz TKO, kontejnery</t>
  </si>
  <si>
    <t>Poštovné, spotřeba cenin</t>
  </si>
  <si>
    <t>Školení</t>
  </si>
  <si>
    <t>Softwarové služby</t>
  </si>
  <si>
    <t>Bankovní poplatky</t>
  </si>
  <si>
    <t>Pronájem - Gymnázium</t>
  </si>
  <si>
    <t>Spotřeba vody, stočné, srážková voda</t>
  </si>
  <si>
    <t>Čerpání rezervního fondu - bez určení</t>
  </si>
  <si>
    <t>Česko-něm. fond budoucnosti (Radeburg)</t>
  </si>
  <si>
    <t>Údržba a servis programového vybavení</t>
  </si>
  <si>
    <t xml:space="preserve">Opravy a udržování </t>
  </si>
  <si>
    <t>Zákon. sociální pojištění - zřizovatel</t>
  </si>
  <si>
    <t>Zákon. zdravotní pojištění - zřizovatel</t>
  </si>
  <si>
    <t>Výběr školní družina</t>
  </si>
  <si>
    <t>Doplnění lékárničky</t>
  </si>
  <si>
    <t>Internet</t>
  </si>
  <si>
    <t>DDHM - OE ( od 500 Kč do 3000 Kč)</t>
  </si>
  <si>
    <t>DDHM (od 3000 Kč do 40000 Kč)</t>
  </si>
  <si>
    <t>Spotřeba el. energie - Eurest</t>
  </si>
  <si>
    <t>Spotřeba TUV - Eurest</t>
  </si>
  <si>
    <t>Spotřeba tepla - Eurest</t>
  </si>
  <si>
    <t>Spotřeba plynu - Eurest</t>
  </si>
  <si>
    <t>Úklid společných prostor</t>
  </si>
  <si>
    <t>Výnosy z pronájmu</t>
  </si>
  <si>
    <t>Ostatní výnosy z činnosti</t>
  </si>
  <si>
    <t>Výnosy z prodeje služeb</t>
  </si>
  <si>
    <t>602 0300</t>
  </si>
  <si>
    <t>602 0301</t>
  </si>
  <si>
    <t>648 0300</t>
  </si>
  <si>
    <t>649 0300</t>
  </si>
  <si>
    <t>649 0302</t>
  </si>
  <si>
    <t>662 0300</t>
  </si>
  <si>
    <t>501 0300</t>
  </si>
  <si>
    <t>501 0301</t>
  </si>
  <si>
    <t>501 0302</t>
  </si>
  <si>
    <t>501 0400</t>
  </si>
  <si>
    <t>501 0600</t>
  </si>
  <si>
    <t>Mycí a čistící prostředky</t>
  </si>
  <si>
    <t>501 0602</t>
  </si>
  <si>
    <t>501 0603</t>
  </si>
  <si>
    <t>502 0300</t>
  </si>
  <si>
    <t>502 0400</t>
  </si>
  <si>
    <t>502 0401</t>
  </si>
  <si>
    <t>502 0500</t>
  </si>
  <si>
    <t>502 0600</t>
  </si>
  <si>
    <t>511 0300</t>
  </si>
  <si>
    <t>511 0301</t>
  </si>
  <si>
    <t>512 0300</t>
  </si>
  <si>
    <t>Cestovné (zřizovatel)</t>
  </si>
  <si>
    <t>513 0300</t>
  </si>
  <si>
    <t>518 0300</t>
  </si>
  <si>
    <t>518 0301</t>
  </si>
  <si>
    <t>518 0302</t>
  </si>
  <si>
    <t>518 0303</t>
  </si>
  <si>
    <t>518 0304</t>
  </si>
  <si>
    <t>518 0305</t>
  </si>
  <si>
    <t>518 0306</t>
  </si>
  <si>
    <t>518 0307</t>
  </si>
  <si>
    <t>518 0308</t>
  </si>
  <si>
    <t>518 0402</t>
  </si>
  <si>
    <t>518 0501</t>
  </si>
  <si>
    <t>DDNM (500 - 7000 Kč)</t>
  </si>
  <si>
    <t>518 0700</t>
  </si>
  <si>
    <t>521 0300</t>
  </si>
  <si>
    <t>524 0300</t>
  </si>
  <si>
    <t>524 0400</t>
  </si>
  <si>
    <t>527 0300</t>
  </si>
  <si>
    <t>FKSP - zřizovatel</t>
  </si>
  <si>
    <t>549 0302</t>
  </si>
  <si>
    <t>551 0300</t>
  </si>
  <si>
    <t>603 0100</t>
  </si>
  <si>
    <t>603 0101</t>
  </si>
  <si>
    <t>603 0103</t>
  </si>
  <si>
    <t>Preventivní prohlídky</t>
  </si>
  <si>
    <t>648 0301</t>
  </si>
  <si>
    <t>Čerpání fondu odměn</t>
  </si>
  <si>
    <t>524 0301</t>
  </si>
  <si>
    <t>Sociální pojištění - FO</t>
  </si>
  <si>
    <t>524 0401</t>
  </si>
  <si>
    <t>Zdravotní pojištění - FO</t>
  </si>
  <si>
    <t>521 0100</t>
  </si>
  <si>
    <t>OPPP - DČ</t>
  </si>
  <si>
    <t>Sociální pojištění - DČ</t>
  </si>
  <si>
    <t>Zdravotní pojištění - DČ</t>
  </si>
  <si>
    <t>672 0400</t>
  </si>
  <si>
    <t>Dotace od státu (ÚZ 33353)</t>
  </si>
  <si>
    <t>Výnosy celkem ze SR</t>
  </si>
  <si>
    <t>Náklady celkem ze SR</t>
  </si>
  <si>
    <t>Hospodářský výsledek SR</t>
  </si>
  <si>
    <t>Hospodářský výsledek bez SR</t>
  </si>
  <si>
    <t>521</t>
  </si>
  <si>
    <t>524</t>
  </si>
  <si>
    <t>527</t>
  </si>
  <si>
    <t>Zákonné odvody celkem - ÚZ 33353</t>
  </si>
  <si>
    <t>Příděl do FKSP - ÚZ 33353</t>
  </si>
  <si>
    <t>ONIV - ÚZ 33353</t>
  </si>
  <si>
    <t>PNP + OPPP - ÚZ 33353</t>
  </si>
  <si>
    <t>Základní škola Frýdlant nad Ostravicí, náměstí T.G.Masaryka 1260, příspěvková organizace</t>
  </si>
  <si>
    <t>602 0100</t>
  </si>
  <si>
    <t>Pronájem reklamních ploch</t>
  </si>
  <si>
    <t>Zákon. sociální náklady</t>
  </si>
  <si>
    <t>527 0400</t>
  </si>
  <si>
    <t>Režijní náklady na stravování zaměstnanců</t>
  </si>
  <si>
    <t>527 0500</t>
  </si>
  <si>
    <t>Pronájem učeben</t>
  </si>
  <si>
    <t>Pronájem  tělocvičen - DČ</t>
  </si>
  <si>
    <t>549 0310</t>
  </si>
  <si>
    <t>Pojištění majetku</t>
  </si>
  <si>
    <t>501 0604</t>
  </si>
  <si>
    <t>Spotřeba materiální povahy - Radeburg</t>
  </si>
  <si>
    <t>518 0702</t>
  </si>
  <si>
    <t>Spotřeba energie - Scolarest</t>
  </si>
  <si>
    <t>502 0101</t>
  </si>
  <si>
    <t>502 0102</t>
  </si>
  <si>
    <t>Spotřeba tepla - DČ</t>
  </si>
  <si>
    <t xml:space="preserve">502 0105 </t>
  </si>
  <si>
    <t>Spotřeba el. energie - DČ</t>
  </si>
  <si>
    <t>511 0302</t>
  </si>
  <si>
    <t>511 0303</t>
  </si>
  <si>
    <t>Aktualizace a upgrade programů</t>
  </si>
  <si>
    <t>518 0309</t>
  </si>
  <si>
    <t>521 0101</t>
  </si>
  <si>
    <t>Hrubá mzda - DČ</t>
  </si>
  <si>
    <t>Zákonné pojištění - Kooperativa - DČ</t>
  </si>
  <si>
    <t>525 0100</t>
  </si>
  <si>
    <t>525 0300</t>
  </si>
  <si>
    <t>Zákonné pojištění - Kooperativa - zřizovatel</t>
  </si>
  <si>
    <t>Jiné sociální náklady</t>
  </si>
  <si>
    <t>528 0300</t>
  </si>
  <si>
    <t>Mycí a čistící prostředky zaměstnanců</t>
  </si>
  <si>
    <t>528 0301</t>
  </si>
  <si>
    <t>Osobní ochranné pracovní pomůcky</t>
  </si>
  <si>
    <t>558 0300</t>
  </si>
  <si>
    <t>521 0310</t>
  </si>
  <si>
    <t>Mzdy - FO</t>
  </si>
  <si>
    <t>Náklady na 1 žáka</t>
  </si>
  <si>
    <t>Náklady z drobného dlouho. maj.</t>
  </si>
  <si>
    <t>Revize a porevizní opravy</t>
  </si>
  <si>
    <t>518 0703</t>
  </si>
  <si>
    <t>558 0310</t>
  </si>
  <si>
    <t>Lavičky do átria ZŠ</t>
  </si>
  <si>
    <t>Různé služby - Radeburg</t>
  </si>
  <si>
    <t>Bezpečnostní služba</t>
  </si>
  <si>
    <t>518 0705</t>
  </si>
  <si>
    <t>Údržba a servis topení</t>
  </si>
  <si>
    <t>518 0706</t>
  </si>
  <si>
    <t>672 0500</t>
  </si>
  <si>
    <t>524 0100</t>
  </si>
  <si>
    <t>524 0200</t>
  </si>
  <si>
    <t>Různé služby - Turzovka</t>
  </si>
  <si>
    <t>Spotřeba vody, stočné, sráž. voda - Eurest</t>
  </si>
  <si>
    <t>Spotřeba vody, stočné, sráž. voda - DČ</t>
  </si>
  <si>
    <t>Zpracovala: Lucie Večeřová</t>
  </si>
  <si>
    <t>518 0707</t>
  </si>
  <si>
    <t>projekt Edison</t>
  </si>
  <si>
    <t>518 0708</t>
  </si>
  <si>
    <t xml:space="preserve">Preventivní programy </t>
  </si>
  <si>
    <t>Návrh rozpočtu na rok 2021</t>
  </si>
  <si>
    <t>Rozpočet 2020</t>
  </si>
  <si>
    <t>Schválila: PaedDr. Jaromír Horký</t>
  </si>
  <si>
    <t>Plavecký výcvik - provozní a mzdové nákl.</t>
  </si>
  <si>
    <t>518 0709</t>
  </si>
  <si>
    <t>VKUS - BUSTAN - zabezpeč.zařízení</t>
  </si>
  <si>
    <t>Rozpočet na rok 2021</t>
  </si>
  <si>
    <t>Ve Frrýdlantě nad Ostravicí 27.12.2020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</si>
</sst>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  <numFmt numFmtId="170" formatCode="#,##0.00\ _K_č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2" fillId="34" borderId="20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4" fontId="4" fillId="34" borderId="21" xfId="0" applyNumberFormat="1" applyFont="1" applyFill="1" applyBorder="1" applyAlignment="1">
      <alignment vertical="center"/>
    </xf>
    <xf numFmtId="2" fontId="4" fillId="34" borderId="21" xfId="0" applyNumberFormat="1" applyFont="1" applyFill="1" applyBorder="1" applyAlignment="1">
      <alignment/>
    </xf>
    <xf numFmtId="4" fontId="5" fillId="34" borderId="2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5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5" fillId="0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5" fillId="0" borderId="2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2" fontId="5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5" fillId="0" borderId="30" xfId="0" applyNumberFormat="1" applyFont="1" applyBorder="1" applyAlignment="1">
      <alignment horizontal="right"/>
    </xf>
    <xf numFmtId="2" fontId="5" fillId="34" borderId="30" xfId="0" applyNumberFormat="1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4" fillId="34" borderId="36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35" borderId="11" xfId="0" applyNumberFormat="1" applyFont="1" applyFill="1" applyBorder="1" applyAlignment="1">
      <alignment/>
    </xf>
    <xf numFmtId="2" fontId="1" fillId="35" borderId="27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2" fontId="1" fillId="35" borderId="34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35" borderId="12" xfId="0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49" fontId="1" fillId="35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7" xfId="0" applyFont="1" applyFill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/>
    </xf>
    <xf numFmtId="0" fontId="1" fillId="35" borderId="38" xfId="0" applyFont="1" applyFill="1" applyBorder="1" applyAlignment="1">
      <alignment/>
    </xf>
    <xf numFmtId="3" fontId="1" fillId="35" borderId="38" xfId="0" applyNumberFormat="1" applyFont="1" applyFill="1" applyBorder="1" applyAlignment="1">
      <alignment/>
    </xf>
    <xf numFmtId="4" fontId="1" fillId="35" borderId="38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3" fontId="1" fillId="35" borderId="11" xfId="0" applyNumberFormat="1" applyFont="1" applyFill="1" applyBorder="1" applyAlignment="1">
      <alignment wrapText="1"/>
    </xf>
    <xf numFmtId="0" fontId="5" fillId="35" borderId="14" xfId="0" applyFont="1" applyFill="1" applyBorder="1" applyAlignment="1">
      <alignment horizontal="center"/>
    </xf>
    <xf numFmtId="2" fontId="1" fillId="35" borderId="32" xfId="0" applyNumberFormat="1" applyFont="1" applyFill="1" applyBorder="1" applyAlignment="1">
      <alignment wrapText="1"/>
    </xf>
    <xf numFmtId="0" fontId="5" fillId="35" borderId="15" xfId="0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4" fontId="5" fillId="35" borderId="16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/>
    </xf>
    <xf numFmtId="2" fontId="1" fillId="35" borderId="36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" fillId="35" borderId="12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49" fontId="1" fillId="35" borderId="18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2" fontId="1" fillId="35" borderId="31" xfId="0" applyNumberFormat="1" applyFont="1" applyFill="1" applyBorder="1" applyAlignment="1">
      <alignment/>
    </xf>
    <xf numFmtId="2" fontId="1" fillId="35" borderId="32" xfId="0" applyNumberFormat="1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wrapText="1"/>
    </xf>
    <xf numFmtId="2" fontId="1" fillId="35" borderId="33" xfId="0" applyNumberFormat="1" applyFont="1" applyFill="1" applyBorder="1" applyAlignment="1">
      <alignment wrapText="1"/>
    </xf>
    <xf numFmtId="49" fontId="1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3" fontId="5" fillId="35" borderId="16" xfId="0" applyNumberFormat="1" applyFont="1" applyFill="1" applyBorder="1" applyAlignment="1">
      <alignment wrapText="1"/>
    </xf>
    <xf numFmtId="4" fontId="5" fillId="35" borderId="16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 wrapText="1"/>
    </xf>
    <xf numFmtId="4" fontId="0" fillId="35" borderId="0" xfId="0" applyNumberFormat="1" applyFill="1" applyAlignment="1">
      <alignment/>
    </xf>
    <xf numFmtId="0" fontId="5" fillId="35" borderId="39" xfId="0" applyFont="1" applyFill="1" applyBorder="1" applyAlignment="1">
      <alignment horizontal="center"/>
    </xf>
    <xf numFmtId="49" fontId="1" fillId="35" borderId="40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3" fontId="1" fillId="35" borderId="40" xfId="0" applyNumberFormat="1" applyFont="1" applyFill="1" applyBorder="1" applyAlignment="1">
      <alignment wrapText="1"/>
    </xf>
    <xf numFmtId="4" fontId="1" fillId="35" borderId="40" xfId="0" applyNumberFormat="1" applyFont="1" applyFill="1" applyBorder="1" applyAlignment="1">
      <alignment/>
    </xf>
    <xf numFmtId="2" fontId="1" fillId="35" borderId="41" xfId="0" applyNumberFormat="1" applyFont="1" applyFill="1" applyBorder="1" applyAlignment="1">
      <alignment wrapText="1"/>
    </xf>
    <xf numFmtId="2" fontId="1" fillId="35" borderId="33" xfId="0" applyNumberFormat="1" applyFont="1" applyFill="1" applyBorder="1" applyAlignment="1">
      <alignment/>
    </xf>
    <xf numFmtId="49" fontId="1" fillId="35" borderId="40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3" fontId="1" fillId="35" borderId="40" xfId="0" applyNumberFormat="1" applyFont="1" applyFill="1" applyBorder="1" applyAlignment="1">
      <alignment/>
    </xf>
    <xf numFmtId="4" fontId="1" fillId="35" borderId="40" xfId="0" applyNumberFormat="1" applyFont="1" applyFill="1" applyBorder="1" applyAlignment="1">
      <alignment/>
    </xf>
    <xf numFmtId="2" fontId="1" fillId="35" borderId="42" xfId="0" applyNumberFormat="1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5" fillId="35" borderId="24" xfId="0" applyNumberFormat="1" applyFont="1" applyFill="1" applyBorder="1" applyAlignment="1">
      <alignment/>
    </xf>
    <xf numFmtId="2" fontId="5" fillId="35" borderId="35" xfId="0" applyNumberFormat="1" applyFont="1" applyFill="1" applyBorder="1" applyAlignment="1">
      <alignment/>
    </xf>
    <xf numFmtId="2" fontId="1" fillId="35" borderId="43" xfId="0" applyNumberFormat="1" applyFont="1" applyFill="1" applyBorder="1" applyAlignment="1">
      <alignment/>
    </xf>
    <xf numFmtId="4" fontId="1" fillId="35" borderId="44" xfId="0" applyNumberFormat="1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2" fontId="1" fillId="35" borderId="45" xfId="0" applyNumberFormat="1" applyFont="1" applyFill="1" applyBorder="1" applyAlignment="1">
      <alignment/>
    </xf>
    <xf numFmtId="0" fontId="5" fillId="35" borderId="16" xfId="0" applyFont="1" applyFill="1" applyBorder="1" applyAlignment="1">
      <alignment wrapText="1"/>
    </xf>
    <xf numFmtId="2" fontId="5" fillId="35" borderId="36" xfId="0" applyNumberFormat="1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3" fontId="1" fillId="35" borderId="18" xfId="0" applyNumberFormat="1" applyFont="1" applyFill="1" applyBorder="1" applyAlignment="1">
      <alignment/>
    </xf>
    <xf numFmtId="2" fontId="1" fillId="35" borderId="46" xfId="0" applyNumberFormat="1" applyFont="1" applyFill="1" applyBorder="1" applyAlignment="1">
      <alignment wrapText="1"/>
    </xf>
    <xf numFmtId="49" fontId="1" fillId="35" borderId="38" xfId="0" applyNumberFormat="1" applyFont="1" applyFill="1" applyBorder="1" applyAlignment="1">
      <alignment horizontal="center" wrapText="1"/>
    </xf>
    <xf numFmtId="0" fontId="1" fillId="35" borderId="38" xfId="0" applyFont="1" applyFill="1" applyBorder="1" applyAlignment="1">
      <alignment wrapText="1"/>
    </xf>
    <xf numFmtId="3" fontId="1" fillId="35" borderId="38" xfId="0" applyNumberFormat="1" applyFont="1" applyFill="1" applyBorder="1" applyAlignment="1">
      <alignment wrapText="1"/>
    </xf>
    <xf numFmtId="0" fontId="1" fillId="35" borderId="19" xfId="0" applyFont="1" applyFill="1" applyBorder="1" applyAlignment="1">
      <alignment horizontal="center"/>
    </xf>
    <xf numFmtId="2" fontId="1" fillId="35" borderId="35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2" fontId="1" fillId="35" borderId="47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 wrapText="1"/>
    </xf>
    <xf numFmtId="2" fontId="5" fillId="35" borderId="0" xfId="0" applyNumberFormat="1" applyFont="1" applyFill="1" applyBorder="1" applyAlignment="1">
      <alignment wrapText="1"/>
    </xf>
    <xf numFmtId="2" fontId="1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vertical="center"/>
    </xf>
    <xf numFmtId="2" fontId="1" fillId="35" borderId="0" xfId="0" applyNumberFormat="1" applyFont="1" applyFill="1" applyBorder="1" applyAlignment="1">
      <alignment vertical="center"/>
    </xf>
    <xf numFmtId="2" fontId="4" fillId="35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9" fontId="1" fillId="35" borderId="16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4" fontId="1" fillId="35" borderId="24" xfId="0" applyNumberFormat="1" applyFont="1" applyFill="1" applyBorder="1" applyAlignment="1">
      <alignment/>
    </xf>
    <xf numFmtId="4" fontId="1" fillId="35" borderId="24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3" fontId="1" fillId="35" borderId="21" xfId="0" applyNumberFormat="1" applyFont="1" applyFill="1" applyBorder="1" applyAlignment="1">
      <alignment/>
    </xf>
    <xf numFmtId="4" fontId="1" fillId="35" borderId="48" xfId="0" applyNumberFormat="1" applyFont="1" applyFill="1" applyBorder="1" applyAlignment="1">
      <alignment/>
    </xf>
    <xf numFmtId="4" fontId="5" fillId="35" borderId="49" xfId="0" applyNumberFormat="1" applyFont="1" applyFill="1" applyBorder="1" applyAlignment="1">
      <alignment/>
    </xf>
    <xf numFmtId="4" fontId="1" fillId="35" borderId="50" xfId="0" applyNumberFormat="1" applyFont="1" applyFill="1" applyBorder="1" applyAlignment="1">
      <alignment/>
    </xf>
    <xf numFmtId="4" fontId="5" fillId="35" borderId="49" xfId="0" applyNumberFormat="1" applyFont="1" applyFill="1" applyBorder="1" applyAlignment="1">
      <alignment/>
    </xf>
    <xf numFmtId="4" fontId="1" fillId="35" borderId="51" xfId="0" applyNumberFormat="1" applyFont="1" applyFill="1" applyBorder="1" applyAlignment="1">
      <alignment/>
    </xf>
    <xf numFmtId="4" fontId="1" fillId="35" borderId="52" xfId="0" applyNumberFormat="1" applyFont="1" applyFill="1" applyBorder="1" applyAlignment="1">
      <alignment/>
    </xf>
    <xf numFmtId="4" fontId="1" fillId="35" borderId="53" xfId="0" applyNumberFormat="1" applyFont="1" applyFill="1" applyBorder="1" applyAlignment="1">
      <alignment/>
    </xf>
    <xf numFmtId="4" fontId="5" fillId="35" borderId="54" xfId="0" applyNumberFormat="1" applyFont="1" applyFill="1" applyBorder="1" applyAlignment="1">
      <alignment/>
    </xf>
    <xf numFmtId="4" fontId="1" fillId="35" borderId="55" xfId="0" applyNumberFormat="1" applyFont="1" applyFill="1" applyBorder="1" applyAlignment="1">
      <alignment/>
    </xf>
    <xf numFmtId="4" fontId="1" fillId="0" borderId="55" xfId="0" applyNumberFormat="1" applyFont="1" applyBorder="1" applyAlignment="1">
      <alignment/>
    </xf>
    <xf numFmtId="4" fontId="5" fillId="34" borderId="49" xfId="0" applyNumberFormat="1" applyFont="1" applyFill="1" applyBorder="1" applyAlignment="1">
      <alignment vertical="center"/>
    </xf>
    <xf numFmtId="4" fontId="1" fillId="0" borderId="50" xfId="0" applyNumberFormat="1" applyFont="1" applyFill="1" applyBorder="1" applyAlignment="1">
      <alignment vertical="center"/>
    </xf>
    <xf numFmtId="4" fontId="1" fillId="0" borderId="48" xfId="0" applyNumberFormat="1" applyFont="1" applyFill="1" applyBorder="1" applyAlignment="1">
      <alignment vertical="center"/>
    </xf>
    <xf numFmtId="4" fontId="5" fillId="0" borderId="49" xfId="0" applyNumberFormat="1" applyFont="1" applyBorder="1" applyAlignment="1">
      <alignment/>
    </xf>
    <xf numFmtId="4" fontId="4" fillId="34" borderId="54" xfId="0" applyNumberFormat="1" applyFont="1" applyFill="1" applyBorder="1" applyAlignment="1">
      <alignment/>
    </xf>
    <xf numFmtId="4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4" fontId="1" fillId="35" borderId="53" xfId="0" applyNumberFormat="1" applyFont="1" applyFill="1" applyBorder="1" applyAlignment="1">
      <alignment/>
    </xf>
    <xf numFmtId="4" fontId="5" fillId="35" borderId="55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26"/>
  <sheetViews>
    <sheetView tabSelected="1" zoomScalePageLayoutView="0" workbookViewId="0" topLeftCell="A1">
      <pane ySplit="7" topLeftCell="A113" activePane="bottomLeft" state="frozen"/>
      <selection pane="topLeft" activeCell="A1" sqref="A1"/>
      <selection pane="bottomLeft" activeCell="J125" sqref="J125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28.28125" style="0" customWidth="1"/>
    <col min="4" max="4" width="11.140625" style="0" customWidth="1"/>
    <col min="5" max="5" width="11.00390625" style="0" customWidth="1"/>
    <col min="6" max="6" width="9.00390625" style="0" customWidth="1"/>
    <col min="7" max="7" width="10.7109375" style="0" customWidth="1"/>
    <col min="8" max="8" width="10.28125" style="0" customWidth="1"/>
    <col min="9" max="9" width="10.00390625" style="0" customWidth="1"/>
    <col min="10" max="10" width="24.421875" style="0" customWidth="1"/>
    <col min="14" max="14" width="17.8515625" style="0" customWidth="1"/>
  </cols>
  <sheetData>
    <row r="2" spans="2:8" ht="12.75">
      <c r="B2" s="196" t="s">
        <v>134</v>
      </c>
      <c r="C2" s="195"/>
      <c r="D2" s="195"/>
      <c r="E2" s="195"/>
      <c r="F2" s="195"/>
      <c r="G2" s="195"/>
      <c r="H2" s="195"/>
    </row>
    <row r="4" spans="1:8" ht="21" customHeight="1">
      <c r="A4" s="235" t="s">
        <v>200</v>
      </c>
      <c r="B4" s="235"/>
      <c r="C4" s="235"/>
      <c r="D4" s="235"/>
      <c r="E4" s="235"/>
      <c r="F4" s="235"/>
      <c r="G4" s="235"/>
      <c r="H4" s="235"/>
    </row>
    <row r="5" ht="15.75" customHeight="1" thickBot="1"/>
    <row r="6" spans="1:10" ht="15" customHeight="1">
      <c r="A6" s="236" t="s">
        <v>18</v>
      </c>
      <c r="B6" s="229" t="s">
        <v>19</v>
      </c>
      <c r="C6" s="231" t="s">
        <v>3</v>
      </c>
      <c r="D6" s="233" t="s">
        <v>195</v>
      </c>
      <c r="E6" s="238" t="s">
        <v>194</v>
      </c>
      <c r="F6" s="238"/>
      <c r="G6" s="239"/>
      <c r="J6" s="240"/>
    </row>
    <row r="7" spans="1:10" ht="25.5" customHeight="1" thickBot="1">
      <c r="A7" s="237"/>
      <c r="B7" s="230"/>
      <c r="C7" s="232"/>
      <c r="D7" s="234"/>
      <c r="E7" s="2" t="s">
        <v>28</v>
      </c>
      <c r="F7" s="37" t="s">
        <v>29</v>
      </c>
      <c r="G7" s="64" t="s">
        <v>30</v>
      </c>
      <c r="H7" s="184"/>
      <c r="J7" s="240"/>
    </row>
    <row r="8" spans="1:10" ht="18.75" customHeight="1" thickBot="1">
      <c r="A8" s="13">
        <v>602</v>
      </c>
      <c r="B8" s="14"/>
      <c r="C8" s="15" t="s">
        <v>62</v>
      </c>
      <c r="D8" s="16">
        <f>SUM(D9:D11)</f>
        <v>210000</v>
      </c>
      <c r="E8" s="16">
        <f>SUM(E9:E11)</f>
        <v>270000</v>
      </c>
      <c r="F8" s="16">
        <f>SUM(F9:F11)</f>
        <v>0</v>
      </c>
      <c r="G8" s="65">
        <f>E8+F8</f>
        <v>270000</v>
      </c>
      <c r="H8" s="184"/>
      <c r="J8" s="186"/>
    </row>
    <row r="9" spans="1:10" ht="18.75" customHeight="1">
      <c r="A9" s="54"/>
      <c r="B9" s="55" t="s">
        <v>135</v>
      </c>
      <c r="C9" s="56" t="s">
        <v>136</v>
      </c>
      <c r="D9" s="57">
        <v>0</v>
      </c>
      <c r="E9" s="57">
        <v>0</v>
      </c>
      <c r="F9" s="57">
        <v>0</v>
      </c>
      <c r="G9" s="66">
        <f>E9+F9</f>
        <v>0</v>
      </c>
      <c r="J9" s="189"/>
    </row>
    <row r="10" spans="1:10" ht="15.75" customHeight="1">
      <c r="A10" s="6"/>
      <c r="B10" s="29" t="s">
        <v>63</v>
      </c>
      <c r="C10" s="3" t="s">
        <v>59</v>
      </c>
      <c r="D10" s="4">
        <v>30000</v>
      </c>
      <c r="E10" s="4">
        <v>30000</v>
      </c>
      <c r="F10" s="4">
        <v>0</v>
      </c>
      <c r="G10" s="67">
        <f aca="true" t="shared" si="0" ref="G10:G80">E10+F10</f>
        <v>30000</v>
      </c>
      <c r="J10" s="185"/>
    </row>
    <row r="11" spans="1:10" ht="15.75" customHeight="1" thickBot="1">
      <c r="A11" s="19"/>
      <c r="B11" s="30" t="s">
        <v>64</v>
      </c>
      <c r="C11" s="10" t="s">
        <v>50</v>
      </c>
      <c r="D11" s="9">
        <v>180000</v>
      </c>
      <c r="E11" s="9">
        <v>240000</v>
      </c>
      <c r="F11" s="9">
        <v>0</v>
      </c>
      <c r="G11" s="68">
        <f t="shared" si="0"/>
        <v>240000</v>
      </c>
      <c r="J11" s="185"/>
    </row>
    <row r="12" spans="1:10" ht="15.75" customHeight="1" thickBot="1">
      <c r="A12" s="35">
        <v>603</v>
      </c>
      <c r="B12" s="36"/>
      <c r="C12" s="27" t="s">
        <v>60</v>
      </c>
      <c r="D12" s="28">
        <f>SUM(D13:D15)</f>
        <v>468350</v>
      </c>
      <c r="E12" s="28">
        <f>SUM(E13:E15)</f>
        <v>0</v>
      </c>
      <c r="F12" s="28">
        <f>SUM(F13:F15)</f>
        <v>517350</v>
      </c>
      <c r="G12" s="69">
        <f>E12+F12</f>
        <v>517350</v>
      </c>
      <c r="J12" s="190"/>
    </row>
    <row r="13" spans="1:10" ht="15.75" customHeight="1">
      <c r="A13" s="18"/>
      <c r="B13" s="32" t="s">
        <v>107</v>
      </c>
      <c r="C13" s="24" t="s">
        <v>142</v>
      </c>
      <c r="D13" s="12">
        <v>251000</v>
      </c>
      <c r="E13" s="12">
        <v>0</v>
      </c>
      <c r="F13" s="12">
        <v>300000</v>
      </c>
      <c r="G13" s="70">
        <f>E13+F13</f>
        <v>300000</v>
      </c>
      <c r="J13" s="185"/>
    </row>
    <row r="14" spans="1:10" ht="15.75" customHeight="1">
      <c r="A14" s="6"/>
      <c r="B14" s="29" t="s">
        <v>108</v>
      </c>
      <c r="C14" s="5" t="s">
        <v>42</v>
      </c>
      <c r="D14" s="4">
        <v>167350</v>
      </c>
      <c r="E14" s="4">
        <v>0</v>
      </c>
      <c r="F14" s="4">
        <v>167350</v>
      </c>
      <c r="G14" s="70">
        <f>E14+F14</f>
        <v>167350</v>
      </c>
      <c r="J14" s="185"/>
    </row>
    <row r="15" spans="1:10" ht="15.75" customHeight="1" thickBot="1">
      <c r="A15" s="40"/>
      <c r="B15" s="41" t="s">
        <v>109</v>
      </c>
      <c r="C15" s="39" t="s">
        <v>141</v>
      </c>
      <c r="D15" s="25">
        <v>50000</v>
      </c>
      <c r="E15" s="25">
        <v>0</v>
      </c>
      <c r="F15" s="25">
        <v>50000</v>
      </c>
      <c r="G15" s="71">
        <f>E15+F15</f>
        <v>50000</v>
      </c>
      <c r="J15" s="185"/>
    </row>
    <row r="16" spans="1:10" ht="18.75" customHeight="1" thickBot="1">
      <c r="A16" s="13">
        <v>648</v>
      </c>
      <c r="B16" s="31"/>
      <c r="C16" s="15" t="s">
        <v>14</v>
      </c>
      <c r="D16" s="16">
        <v>0</v>
      </c>
      <c r="E16" s="16">
        <f>SUM(E17:E18)</f>
        <v>0</v>
      </c>
      <c r="F16" s="16">
        <f>SUM(F17:F17)</f>
        <v>0</v>
      </c>
      <c r="G16" s="65">
        <f t="shared" si="0"/>
        <v>0</v>
      </c>
      <c r="J16" s="186"/>
    </row>
    <row r="17" spans="1:10" ht="15.75" customHeight="1">
      <c r="A17" s="8"/>
      <c r="B17" s="32" t="s">
        <v>65</v>
      </c>
      <c r="C17" s="11" t="s">
        <v>44</v>
      </c>
      <c r="D17" s="12">
        <v>0</v>
      </c>
      <c r="E17" s="12">
        <v>0</v>
      </c>
      <c r="F17" s="12">
        <v>0</v>
      </c>
      <c r="G17" s="70">
        <f t="shared" si="0"/>
        <v>0</v>
      </c>
      <c r="J17" s="185"/>
    </row>
    <row r="18" spans="1:10" ht="15.75" customHeight="1" thickBot="1">
      <c r="A18" s="26"/>
      <c r="B18" s="41" t="s">
        <v>111</v>
      </c>
      <c r="C18" s="38" t="s">
        <v>112</v>
      </c>
      <c r="D18" s="25">
        <v>0</v>
      </c>
      <c r="E18" s="25">
        <v>0</v>
      </c>
      <c r="F18" s="25">
        <v>0</v>
      </c>
      <c r="G18" s="71">
        <f t="shared" si="0"/>
        <v>0</v>
      </c>
      <c r="J18" s="185"/>
    </row>
    <row r="19" spans="1:10" ht="18.75" customHeight="1" thickBot="1">
      <c r="A19" s="13">
        <v>649</v>
      </c>
      <c r="B19" s="33"/>
      <c r="C19" s="15" t="s">
        <v>61</v>
      </c>
      <c r="D19" s="23">
        <f>SUM(D20:D21)</f>
        <v>0</v>
      </c>
      <c r="E19" s="23">
        <f>SUM(E20:E21)</f>
        <v>0</v>
      </c>
      <c r="F19" s="23">
        <f>SUM(F20:F21)</f>
        <v>0</v>
      </c>
      <c r="G19" s="65">
        <f t="shared" si="0"/>
        <v>0</v>
      </c>
      <c r="J19" s="191"/>
    </row>
    <row r="20" spans="1:10" ht="15.75" customHeight="1">
      <c r="A20" s="8"/>
      <c r="B20" s="32" t="s">
        <v>66</v>
      </c>
      <c r="C20" s="11" t="s">
        <v>5</v>
      </c>
      <c r="D20" s="12">
        <v>0</v>
      </c>
      <c r="E20" s="12">
        <v>0</v>
      </c>
      <c r="F20" s="12">
        <v>0</v>
      </c>
      <c r="G20" s="70">
        <f t="shared" si="0"/>
        <v>0</v>
      </c>
      <c r="J20" s="185"/>
    </row>
    <row r="21" spans="1:10" ht="15.75" customHeight="1" thickBot="1">
      <c r="A21" s="17"/>
      <c r="B21" s="30" t="s">
        <v>67</v>
      </c>
      <c r="C21" s="10" t="s">
        <v>45</v>
      </c>
      <c r="D21" s="9">
        <v>0</v>
      </c>
      <c r="E21" s="9">
        <v>0</v>
      </c>
      <c r="F21" s="9">
        <v>0</v>
      </c>
      <c r="G21" s="68">
        <f t="shared" si="0"/>
        <v>0</v>
      </c>
      <c r="J21" s="185"/>
    </row>
    <row r="22" spans="1:10" ht="15.75" customHeight="1" thickBot="1">
      <c r="A22" s="13">
        <v>662</v>
      </c>
      <c r="B22" s="31" t="s">
        <v>68</v>
      </c>
      <c r="C22" s="27" t="s">
        <v>4</v>
      </c>
      <c r="D22" s="28">
        <v>700</v>
      </c>
      <c r="E22" s="28">
        <v>700</v>
      </c>
      <c r="F22" s="28">
        <v>0</v>
      </c>
      <c r="G22" s="69">
        <f t="shared" si="0"/>
        <v>700</v>
      </c>
      <c r="J22" s="190"/>
    </row>
    <row r="23" spans="1:10" ht="18.75" customHeight="1" thickBot="1">
      <c r="A23" s="123">
        <v>672</v>
      </c>
      <c r="B23" s="198" t="s">
        <v>183</v>
      </c>
      <c r="C23" s="125" t="s">
        <v>6</v>
      </c>
      <c r="D23" s="127">
        <v>6279000</v>
      </c>
      <c r="E23" s="127">
        <v>5600000</v>
      </c>
      <c r="F23" s="127">
        <v>0</v>
      </c>
      <c r="G23" s="128">
        <f t="shared" si="0"/>
        <v>5600000</v>
      </c>
      <c r="H23" s="197"/>
      <c r="I23" s="197"/>
      <c r="J23" s="186"/>
    </row>
    <row r="24" spans="1:10" ht="22.5" customHeight="1" thickBot="1">
      <c r="A24" s="20"/>
      <c r="B24" s="34"/>
      <c r="C24" s="21" t="s">
        <v>2</v>
      </c>
      <c r="D24" s="22">
        <f>D8+D12+D22+D16+D19+D23</f>
        <v>6958050</v>
      </c>
      <c r="E24" s="22">
        <f>E8+E12+E22+E16+E19+E23</f>
        <v>5870700</v>
      </c>
      <c r="F24" s="22">
        <f>F8+F12+F22+F16+F19+F23</f>
        <v>517350</v>
      </c>
      <c r="G24" s="48">
        <f>G8+G12+G22+G16+G19+G23</f>
        <v>6388050</v>
      </c>
      <c r="H24" s="197"/>
      <c r="J24" s="192"/>
    </row>
    <row r="25" spans="1:10" ht="18" customHeight="1" thickBot="1">
      <c r="A25" s="58">
        <v>672</v>
      </c>
      <c r="B25" s="59" t="s">
        <v>121</v>
      </c>
      <c r="C25" s="60" t="s">
        <v>122</v>
      </c>
      <c r="D25" s="61">
        <v>35079396</v>
      </c>
      <c r="E25" s="61">
        <v>28727790</v>
      </c>
      <c r="F25" s="61">
        <v>0</v>
      </c>
      <c r="G25" s="72">
        <f>E25+F25</f>
        <v>28727790</v>
      </c>
      <c r="H25" s="197"/>
      <c r="J25" s="192"/>
    </row>
    <row r="26" spans="1:10" ht="22.5" customHeight="1" thickBot="1">
      <c r="A26" s="20"/>
      <c r="B26" s="34"/>
      <c r="C26" s="21" t="s">
        <v>123</v>
      </c>
      <c r="D26" s="22">
        <f>SUM(D25:D25)</f>
        <v>35079396</v>
      </c>
      <c r="E26" s="22">
        <f>SUM(E25:E25)</f>
        <v>28727790</v>
      </c>
      <c r="F26" s="22">
        <f>SUM(F25:F25)</f>
        <v>0</v>
      </c>
      <c r="G26" s="48">
        <f>SUM(G25:G25)</f>
        <v>28727790</v>
      </c>
      <c r="H26" s="197"/>
      <c r="J26" s="192"/>
    </row>
    <row r="27" spans="1:10" ht="18.75" customHeight="1" thickBot="1">
      <c r="A27" s="13">
        <v>501</v>
      </c>
      <c r="B27" s="33"/>
      <c r="C27" s="15" t="s">
        <v>7</v>
      </c>
      <c r="D27" s="16">
        <f>SUM(D28:D35)</f>
        <v>340000</v>
      </c>
      <c r="E27" s="16">
        <f>SUM(E28:E35)</f>
        <v>303000</v>
      </c>
      <c r="F27" s="16">
        <f>SUM(F28:F34)</f>
        <v>0</v>
      </c>
      <c r="G27" s="221">
        <f>SUM(G28:G35)</f>
        <v>303000</v>
      </c>
      <c r="H27" s="223"/>
      <c r="J27" s="186"/>
    </row>
    <row r="28" spans="1:10" ht="15.75" customHeight="1">
      <c r="A28" s="8"/>
      <c r="B28" s="32" t="s">
        <v>69</v>
      </c>
      <c r="C28" s="11" t="s">
        <v>20</v>
      </c>
      <c r="D28" s="12">
        <v>52000</v>
      </c>
      <c r="E28" s="12">
        <v>52000</v>
      </c>
      <c r="F28" s="7">
        <v>0</v>
      </c>
      <c r="G28" s="210">
        <f t="shared" si="0"/>
        <v>52000</v>
      </c>
      <c r="H28" s="223"/>
      <c r="J28" s="185"/>
    </row>
    <row r="29" spans="1:10" ht="16.5" customHeight="1">
      <c r="A29" s="6"/>
      <c r="B29" s="29" t="s">
        <v>70</v>
      </c>
      <c r="C29" s="3" t="s">
        <v>21</v>
      </c>
      <c r="D29" s="4">
        <v>90000</v>
      </c>
      <c r="E29" s="4">
        <v>90000</v>
      </c>
      <c r="F29" s="4">
        <v>0</v>
      </c>
      <c r="G29" s="208">
        <f t="shared" si="0"/>
        <v>90000</v>
      </c>
      <c r="H29" s="223"/>
      <c r="J29" s="185"/>
    </row>
    <row r="30" spans="1:10" ht="16.5" customHeight="1">
      <c r="A30" s="6"/>
      <c r="B30" s="29" t="s">
        <v>71</v>
      </c>
      <c r="C30" s="3" t="s">
        <v>51</v>
      </c>
      <c r="D30" s="4">
        <v>9000</v>
      </c>
      <c r="E30" s="4">
        <v>9000</v>
      </c>
      <c r="F30" s="4">
        <v>0</v>
      </c>
      <c r="G30" s="208">
        <f aca="true" t="shared" si="1" ref="G30:G35">E30+F30</f>
        <v>9000</v>
      </c>
      <c r="H30" s="223"/>
      <c r="J30" s="185"/>
    </row>
    <row r="31" spans="1:10" s="132" customFormat="1" ht="15.75" customHeight="1">
      <c r="A31" s="100"/>
      <c r="B31" s="101" t="s">
        <v>72</v>
      </c>
      <c r="C31" s="102" t="s">
        <v>53</v>
      </c>
      <c r="D31" s="95">
        <v>42000</v>
      </c>
      <c r="E31" s="95">
        <v>0</v>
      </c>
      <c r="F31" s="95">
        <v>0</v>
      </c>
      <c r="G31" s="208">
        <f t="shared" si="1"/>
        <v>0</v>
      </c>
      <c r="H31" s="223"/>
      <c r="I31" s="131"/>
      <c r="J31" s="185"/>
    </row>
    <row r="32" spans="1:90" ht="15.75" customHeight="1">
      <c r="A32" s="6"/>
      <c r="B32" s="29" t="s">
        <v>73</v>
      </c>
      <c r="C32" s="3" t="s">
        <v>74</v>
      </c>
      <c r="D32" s="95">
        <v>30000</v>
      </c>
      <c r="E32" s="95">
        <v>50000</v>
      </c>
      <c r="F32" s="95">
        <v>0</v>
      </c>
      <c r="G32" s="208">
        <f t="shared" si="1"/>
        <v>50000</v>
      </c>
      <c r="H32" s="223"/>
      <c r="I32" s="93"/>
      <c r="J32" s="185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</row>
    <row r="33" spans="1:90" s="99" customFormat="1" ht="15.75" customHeight="1">
      <c r="A33" s="100"/>
      <c r="B33" s="101" t="s">
        <v>75</v>
      </c>
      <c r="C33" s="102" t="s">
        <v>31</v>
      </c>
      <c r="D33" s="95">
        <v>0</v>
      </c>
      <c r="E33" s="95">
        <v>0</v>
      </c>
      <c r="F33" s="95">
        <v>0</v>
      </c>
      <c r="G33" s="208">
        <f t="shared" si="1"/>
        <v>0</v>
      </c>
      <c r="H33" s="223"/>
      <c r="I33" s="132"/>
      <c r="J33" s="185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</row>
    <row r="34" spans="1:90" ht="15.75" customHeight="1">
      <c r="A34" s="133"/>
      <c r="B34" s="101" t="s">
        <v>76</v>
      </c>
      <c r="C34" s="102" t="s">
        <v>22</v>
      </c>
      <c r="D34" s="95">
        <v>117000</v>
      </c>
      <c r="E34" s="95">
        <v>102000</v>
      </c>
      <c r="F34" s="102">
        <v>0</v>
      </c>
      <c r="G34" s="208">
        <f t="shared" si="1"/>
        <v>102000</v>
      </c>
      <c r="H34" s="223"/>
      <c r="I34" s="131"/>
      <c r="J34" s="185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</row>
    <row r="35" spans="1:90" ht="15.75" customHeight="1" thickBot="1">
      <c r="A35" s="134"/>
      <c r="B35" s="135" t="s">
        <v>145</v>
      </c>
      <c r="C35" s="136" t="s">
        <v>146</v>
      </c>
      <c r="D35" s="137">
        <v>0</v>
      </c>
      <c r="E35" s="137">
        <v>0</v>
      </c>
      <c r="F35" s="136">
        <v>0</v>
      </c>
      <c r="G35" s="168">
        <f t="shared" si="1"/>
        <v>0</v>
      </c>
      <c r="H35" s="223"/>
      <c r="I35" s="132"/>
      <c r="J35" s="185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</row>
    <row r="36" spans="1:90" ht="18.75" customHeight="1" thickBot="1">
      <c r="A36" s="123">
        <v>502</v>
      </c>
      <c r="B36" s="124"/>
      <c r="C36" s="125" t="s">
        <v>8</v>
      </c>
      <c r="D36" s="127">
        <f>SUM(D37:D44)</f>
        <v>1935553</v>
      </c>
      <c r="E36" s="127">
        <f>SUM(E37:E44)</f>
        <v>1560751</v>
      </c>
      <c r="F36" s="127">
        <f>SUM(F37:F44)</f>
        <v>165000</v>
      </c>
      <c r="G36" s="209">
        <f>SUM(G37:G44)</f>
        <v>1725751</v>
      </c>
      <c r="H36" s="223"/>
      <c r="I36" s="132"/>
      <c r="J36" s="186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</row>
    <row r="37" spans="1:90" ht="15.75" customHeight="1">
      <c r="A37" s="121"/>
      <c r="B37" s="103" t="s">
        <v>149</v>
      </c>
      <c r="C37" s="102" t="s">
        <v>188</v>
      </c>
      <c r="D37" s="105">
        <v>38000</v>
      </c>
      <c r="E37" s="106">
        <v>0</v>
      </c>
      <c r="F37" s="106">
        <v>40000</v>
      </c>
      <c r="G37" s="210">
        <f t="shared" si="0"/>
        <v>40000</v>
      </c>
      <c r="H37" s="223"/>
      <c r="I37" s="132"/>
      <c r="J37" s="185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</row>
    <row r="38" spans="1:90" ht="15.75" customHeight="1">
      <c r="A38" s="121"/>
      <c r="B38" s="103" t="s">
        <v>150</v>
      </c>
      <c r="C38" s="102" t="s">
        <v>151</v>
      </c>
      <c r="D38" s="105">
        <v>20000</v>
      </c>
      <c r="E38" s="106">
        <v>0</v>
      </c>
      <c r="F38" s="106">
        <v>25000</v>
      </c>
      <c r="G38" s="210">
        <f t="shared" si="0"/>
        <v>25000</v>
      </c>
      <c r="H38" s="223"/>
      <c r="I38" s="132"/>
      <c r="J38" s="185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</row>
    <row r="39" spans="1:90" ht="15.75" customHeight="1">
      <c r="A39" s="121"/>
      <c r="B39" s="103" t="s">
        <v>152</v>
      </c>
      <c r="C39" s="102" t="s">
        <v>153</v>
      </c>
      <c r="D39" s="105">
        <v>85000</v>
      </c>
      <c r="E39" s="106">
        <v>0</v>
      </c>
      <c r="F39" s="106">
        <v>100000</v>
      </c>
      <c r="G39" s="210">
        <f t="shared" si="0"/>
        <v>100000</v>
      </c>
      <c r="H39" s="223"/>
      <c r="I39" s="132"/>
      <c r="J39" s="185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</row>
    <row r="40" spans="1:90" ht="15.75" customHeight="1">
      <c r="A40" s="121"/>
      <c r="B40" s="103" t="s">
        <v>77</v>
      </c>
      <c r="C40" s="102" t="s">
        <v>43</v>
      </c>
      <c r="D40" s="106">
        <v>178500</v>
      </c>
      <c r="E40" s="106">
        <v>128500</v>
      </c>
      <c r="F40" s="106">
        <v>0</v>
      </c>
      <c r="G40" s="210">
        <f>E40+F40</f>
        <v>128500</v>
      </c>
      <c r="H40" s="223"/>
      <c r="I40" s="132"/>
      <c r="J40" s="185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</row>
    <row r="41" spans="1:90" ht="15.75" customHeight="1">
      <c r="A41" s="117"/>
      <c r="B41" s="101" t="s">
        <v>78</v>
      </c>
      <c r="C41" s="102" t="s">
        <v>33</v>
      </c>
      <c r="D41" s="95">
        <v>1070061</v>
      </c>
      <c r="E41" s="95">
        <v>938259</v>
      </c>
      <c r="F41" s="95">
        <v>0</v>
      </c>
      <c r="G41" s="208">
        <f t="shared" si="0"/>
        <v>938259</v>
      </c>
      <c r="H41" s="223"/>
      <c r="I41" s="131"/>
      <c r="J41" s="185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</row>
    <row r="42" spans="1:90" ht="15.75" customHeight="1">
      <c r="A42" s="117"/>
      <c r="B42" s="101" t="s">
        <v>79</v>
      </c>
      <c r="C42" s="119" t="s">
        <v>35</v>
      </c>
      <c r="D42" s="95">
        <v>168000</v>
      </c>
      <c r="E42" s="95">
        <v>168000</v>
      </c>
      <c r="F42" s="95">
        <v>0</v>
      </c>
      <c r="G42" s="208">
        <f t="shared" si="0"/>
        <v>168000</v>
      </c>
      <c r="H42" s="223"/>
      <c r="I42" s="131"/>
      <c r="J42" s="187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</row>
    <row r="43" spans="1:90" ht="15.75" customHeight="1">
      <c r="A43" s="117"/>
      <c r="B43" s="101" t="s">
        <v>80</v>
      </c>
      <c r="C43" s="119" t="s">
        <v>34</v>
      </c>
      <c r="D43" s="95">
        <v>13650</v>
      </c>
      <c r="E43" s="95">
        <v>13650</v>
      </c>
      <c r="F43" s="95">
        <v>0</v>
      </c>
      <c r="G43" s="208">
        <f t="shared" si="0"/>
        <v>13650</v>
      </c>
      <c r="H43" s="223"/>
      <c r="I43" s="132"/>
      <c r="J43" s="187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</row>
    <row r="44" spans="1:90" ht="15.75" customHeight="1" thickBot="1">
      <c r="A44" s="140"/>
      <c r="B44" s="108" t="s">
        <v>81</v>
      </c>
      <c r="C44" s="109" t="s">
        <v>32</v>
      </c>
      <c r="D44" s="111">
        <v>362342</v>
      </c>
      <c r="E44" s="111">
        <v>312342</v>
      </c>
      <c r="F44" s="111">
        <v>0</v>
      </c>
      <c r="G44" s="212">
        <f t="shared" si="0"/>
        <v>312342</v>
      </c>
      <c r="H44" s="223"/>
      <c r="I44" s="131"/>
      <c r="J44" s="187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</row>
    <row r="45" spans="1:90" ht="15.75" customHeight="1" thickBot="1">
      <c r="A45" s="123">
        <v>502</v>
      </c>
      <c r="B45" s="143"/>
      <c r="C45" s="144" t="s">
        <v>148</v>
      </c>
      <c r="D45" s="145">
        <f>SUM(D46:D50)</f>
        <v>903000</v>
      </c>
      <c r="E45" s="127">
        <f>SUM(E46:E50)</f>
        <v>783000</v>
      </c>
      <c r="F45" s="146">
        <v>0</v>
      </c>
      <c r="G45" s="211">
        <f>SUM(G46:G50)</f>
        <v>783000</v>
      </c>
      <c r="H45" s="223"/>
      <c r="I45" s="148"/>
      <c r="J45" s="188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</row>
    <row r="46" spans="1:90" ht="15.75" customHeight="1">
      <c r="A46" s="149"/>
      <c r="B46" s="150" t="s">
        <v>77</v>
      </c>
      <c r="C46" s="151" t="s">
        <v>187</v>
      </c>
      <c r="D46" s="152">
        <v>73500</v>
      </c>
      <c r="E46" s="152">
        <v>53500</v>
      </c>
      <c r="F46" s="153">
        <v>0</v>
      </c>
      <c r="G46" s="225">
        <f t="shared" si="0"/>
        <v>53500</v>
      </c>
      <c r="H46" s="223"/>
      <c r="I46" s="148"/>
      <c r="J46" s="187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</row>
    <row r="47" spans="1:90" ht="15.75" customHeight="1">
      <c r="A47" s="117"/>
      <c r="B47" s="101" t="s">
        <v>78</v>
      </c>
      <c r="C47" s="102" t="s">
        <v>57</v>
      </c>
      <c r="D47" s="120">
        <v>157500</v>
      </c>
      <c r="E47" s="120">
        <v>157500</v>
      </c>
      <c r="F47" s="95">
        <v>0</v>
      </c>
      <c r="G47" s="208">
        <f t="shared" si="0"/>
        <v>157500</v>
      </c>
      <c r="H47" s="223"/>
      <c r="I47" s="132"/>
      <c r="J47" s="187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</row>
    <row r="48" spans="1:90" ht="15.75" customHeight="1">
      <c r="A48" s="117"/>
      <c r="B48" s="101" t="s">
        <v>79</v>
      </c>
      <c r="C48" s="119" t="s">
        <v>56</v>
      </c>
      <c r="D48" s="120">
        <v>94500</v>
      </c>
      <c r="E48" s="120">
        <v>94500</v>
      </c>
      <c r="F48" s="95">
        <v>0</v>
      </c>
      <c r="G48" s="208">
        <f t="shared" si="0"/>
        <v>94500</v>
      </c>
      <c r="H48" s="223"/>
      <c r="I48" s="132"/>
      <c r="J48" s="187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</row>
    <row r="49" spans="1:90" ht="15.75" customHeight="1">
      <c r="A49" s="140"/>
      <c r="B49" s="101" t="s">
        <v>80</v>
      </c>
      <c r="C49" s="119" t="s">
        <v>58</v>
      </c>
      <c r="D49" s="141">
        <v>52500</v>
      </c>
      <c r="E49" s="141">
        <v>52500</v>
      </c>
      <c r="F49" s="111">
        <v>0</v>
      </c>
      <c r="G49" s="212">
        <f t="shared" si="0"/>
        <v>52500</v>
      </c>
      <c r="H49" s="223"/>
      <c r="I49" s="132"/>
      <c r="J49" s="187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</row>
    <row r="50" spans="1:90" ht="15.75" customHeight="1" thickBot="1">
      <c r="A50" s="140"/>
      <c r="B50" s="108" t="s">
        <v>81</v>
      </c>
      <c r="C50" s="109" t="s">
        <v>55</v>
      </c>
      <c r="D50" s="110">
        <v>525000</v>
      </c>
      <c r="E50" s="110">
        <v>425000</v>
      </c>
      <c r="F50" s="111">
        <v>0</v>
      </c>
      <c r="G50" s="212">
        <f t="shared" si="0"/>
        <v>425000</v>
      </c>
      <c r="H50" s="223"/>
      <c r="I50" s="132"/>
      <c r="J50" s="185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</row>
    <row r="51" spans="1:90" ht="18.75" customHeight="1" thickBot="1">
      <c r="A51" s="123">
        <v>511</v>
      </c>
      <c r="B51" s="124"/>
      <c r="C51" s="125" t="s">
        <v>36</v>
      </c>
      <c r="D51" s="127">
        <f>SUM(D52:D55)</f>
        <v>475000</v>
      </c>
      <c r="E51" s="127">
        <f>SUM(E52:E55)</f>
        <v>445000</v>
      </c>
      <c r="F51" s="127">
        <v>0</v>
      </c>
      <c r="G51" s="209">
        <f>SUM(G52:G55)</f>
        <v>445000</v>
      </c>
      <c r="H51" s="223"/>
      <c r="I51" s="132"/>
      <c r="J51" s="186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</row>
    <row r="52" spans="1:90" s="99" customFormat="1" ht="16.5" customHeight="1">
      <c r="A52" s="199"/>
      <c r="B52" s="103" t="s">
        <v>82</v>
      </c>
      <c r="C52" s="104" t="s">
        <v>47</v>
      </c>
      <c r="D52" s="106">
        <v>210000</v>
      </c>
      <c r="E52" s="106">
        <v>180000</v>
      </c>
      <c r="F52" s="106">
        <v>0</v>
      </c>
      <c r="G52" s="210">
        <f>E52+F52</f>
        <v>180000</v>
      </c>
      <c r="H52" s="223"/>
      <c r="I52" s="132"/>
      <c r="J52" s="185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</row>
    <row r="53" spans="1:90" s="99" customFormat="1" ht="16.5" customHeight="1">
      <c r="A53" s="107"/>
      <c r="B53" s="108" t="s">
        <v>83</v>
      </c>
      <c r="C53" s="109" t="s">
        <v>46</v>
      </c>
      <c r="D53" s="111">
        <v>95000</v>
      </c>
      <c r="E53" s="111">
        <v>95000</v>
      </c>
      <c r="F53" s="111">
        <v>0</v>
      </c>
      <c r="G53" s="212">
        <f>E53+F53</f>
        <v>95000</v>
      </c>
      <c r="H53" s="223"/>
      <c r="I53" s="132"/>
      <c r="J53" s="185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</row>
    <row r="54" spans="1:90" ht="16.5" customHeight="1">
      <c r="A54" s="100"/>
      <c r="B54" s="101" t="s">
        <v>154</v>
      </c>
      <c r="C54" s="102" t="s">
        <v>174</v>
      </c>
      <c r="D54" s="95">
        <v>60000</v>
      </c>
      <c r="E54" s="95">
        <v>60000</v>
      </c>
      <c r="F54" s="95">
        <v>0</v>
      </c>
      <c r="G54" s="208">
        <f>E54+F54</f>
        <v>60000</v>
      </c>
      <c r="H54" s="223"/>
      <c r="I54" s="132"/>
      <c r="J54" s="185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</row>
    <row r="55" spans="1:90" s="99" customFormat="1" ht="16.5" customHeight="1" thickBot="1">
      <c r="A55" s="112"/>
      <c r="B55" s="113" t="s">
        <v>155</v>
      </c>
      <c r="C55" s="114" t="s">
        <v>156</v>
      </c>
      <c r="D55" s="116">
        <v>110000</v>
      </c>
      <c r="E55" s="116">
        <v>110000</v>
      </c>
      <c r="F55" s="116">
        <v>0</v>
      </c>
      <c r="G55" s="213">
        <f>E55+F55</f>
        <v>110000</v>
      </c>
      <c r="H55" s="223"/>
      <c r="I55" s="132"/>
      <c r="J55" s="185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</row>
    <row r="56" spans="1:90" ht="18.75" customHeight="1" thickBot="1">
      <c r="A56" s="123">
        <v>512</v>
      </c>
      <c r="B56" s="124"/>
      <c r="C56" s="125" t="s">
        <v>9</v>
      </c>
      <c r="D56" s="126">
        <f>SUM(D57:D57)</f>
        <v>10000</v>
      </c>
      <c r="E56" s="127">
        <f>SUM(E57:E57)</f>
        <v>10000</v>
      </c>
      <c r="F56" s="127">
        <v>0</v>
      </c>
      <c r="G56" s="209">
        <f t="shared" si="0"/>
        <v>10000</v>
      </c>
      <c r="H56" s="223"/>
      <c r="I56" s="132"/>
      <c r="J56" s="186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</row>
    <row r="57" spans="1:90" ht="18.75" customHeight="1" thickBot="1">
      <c r="A57" s="149"/>
      <c r="B57" s="156" t="s">
        <v>84</v>
      </c>
      <c r="C57" s="157" t="s">
        <v>85</v>
      </c>
      <c r="D57" s="158">
        <v>10000</v>
      </c>
      <c r="E57" s="153">
        <v>10000</v>
      </c>
      <c r="F57" s="159">
        <v>0</v>
      </c>
      <c r="G57" s="214">
        <f>E57+F57</f>
        <v>10000</v>
      </c>
      <c r="H57" s="223"/>
      <c r="I57" s="132"/>
      <c r="J57" s="189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</row>
    <row r="58" spans="1:90" ht="18.75" customHeight="1" thickBot="1">
      <c r="A58" s="161">
        <v>513</v>
      </c>
      <c r="B58" s="162" t="s">
        <v>86</v>
      </c>
      <c r="C58" s="163" t="s">
        <v>10</v>
      </c>
      <c r="D58" s="164">
        <v>10000</v>
      </c>
      <c r="E58" s="165">
        <v>10000</v>
      </c>
      <c r="F58" s="165">
        <v>0</v>
      </c>
      <c r="G58" s="226">
        <f t="shared" si="0"/>
        <v>10000</v>
      </c>
      <c r="H58" s="223"/>
      <c r="I58" s="132"/>
      <c r="J58" s="186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</row>
    <row r="59" spans="1:90" ht="18.75" customHeight="1" thickBot="1">
      <c r="A59" s="123">
        <v>518</v>
      </c>
      <c r="B59" s="124"/>
      <c r="C59" s="125" t="s">
        <v>11</v>
      </c>
      <c r="D59" s="127">
        <f>SUM(D60:D79)</f>
        <v>1019000</v>
      </c>
      <c r="E59" s="127">
        <f>SUM(E60:E79)</f>
        <v>864000</v>
      </c>
      <c r="F59" s="127">
        <f>SUM(F60:F74)</f>
        <v>0</v>
      </c>
      <c r="G59" s="209">
        <f t="shared" si="0"/>
        <v>864000</v>
      </c>
      <c r="H59" s="223"/>
      <c r="I59" s="132"/>
      <c r="J59" s="186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</row>
    <row r="60" spans="1:90" ht="16.5" customHeight="1">
      <c r="A60" s="121"/>
      <c r="B60" s="103" t="s">
        <v>87</v>
      </c>
      <c r="C60" s="104" t="s">
        <v>38</v>
      </c>
      <c r="D60" s="106">
        <v>5000</v>
      </c>
      <c r="E60" s="106">
        <v>5000</v>
      </c>
      <c r="F60" s="106">
        <v>0</v>
      </c>
      <c r="G60" s="210">
        <f t="shared" si="0"/>
        <v>5000</v>
      </c>
      <c r="H60" s="223"/>
      <c r="I60" s="132"/>
      <c r="J60" s="18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</row>
    <row r="61" spans="1:90" ht="16.5" customHeight="1">
      <c r="A61" s="117"/>
      <c r="B61" s="101" t="s">
        <v>88</v>
      </c>
      <c r="C61" s="102" t="s">
        <v>23</v>
      </c>
      <c r="D61" s="95">
        <v>0</v>
      </c>
      <c r="E61" s="95">
        <v>0</v>
      </c>
      <c r="F61" s="95">
        <v>0</v>
      </c>
      <c r="G61" s="208">
        <f t="shared" si="0"/>
        <v>0</v>
      </c>
      <c r="H61" s="223"/>
      <c r="I61" s="132"/>
      <c r="J61" s="189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</row>
    <row r="62" spans="1:90" ht="16.5" customHeight="1">
      <c r="A62" s="117"/>
      <c r="B62" s="101" t="s">
        <v>89</v>
      </c>
      <c r="C62" s="102" t="s">
        <v>24</v>
      </c>
      <c r="D62" s="95">
        <v>120000</v>
      </c>
      <c r="E62" s="95">
        <v>40000</v>
      </c>
      <c r="F62" s="95">
        <v>0</v>
      </c>
      <c r="G62" s="208">
        <f t="shared" si="0"/>
        <v>40000</v>
      </c>
      <c r="H62" s="223"/>
      <c r="I62" s="132"/>
      <c r="J62" s="189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</row>
    <row r="63" spans="1:90" ht="15.75" customHeight="1">
      <c r="A63" s="117"/>
      <c r="B63" s="118" t="s">
        <v>90</v>
      </c>
      <c r="C63" s="119" t="s">
        <v>39</v>
      </c>
      <c r="D63" s="95">
        <v>20000</v>
      </c>
      <c r="E63" s="95">
        <v>20000</v>
      </c>
      <c r="F63" s="95">
        <v>0</v>
      </c>
      <c r="G63" s="208">
        <f t="shared" si="0"/>
        <v>20000</v>
      </c>
      <c r="H63" s="223"/>
      <c r="I63" s="132"/>
      <c r="J63" s="189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</row>
    <row r="64" spans="1:90" ht="16.5" customHeight="1">
      <c r="A64" s="117"/>
      <c r="B64" s="101" t="s">
        <v>91</v>
      </c>
      <c r="C64" s="102" t="s">
        <v>26</v>
      </c>
      <c r="D64" s="95">
        <v>2000</v>
      </c>
      <c r="E64" s="95">
        <v>2000</v>
      </c>
      <c r="F64" s="95">
        <v>0</v>
      </c>
      <c r="G64" s="208">
        <f t="shared" si="0"/>
        <v>2000</v>
      </c>
      <c r="H64" s="223"/>
      <c r="I64" s="132"/>
      <c r="J64" s="189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</row>
    <row r="65" spans="1:90" ht="16.5" customHeight="1">
      <c r="A65" s="117"/>
      <c r="B65" s="101" t="s">
        <v>92</v>
      </c>
      <c r="C65" s="102" t="s">
        <v>25</v>
      </c>
      <c r="D65" s="95">
        <v>30000</v>
      </c>
      <c r="E65" s="95">
        <v>30000</v>
      </c>
      <c r="F65" s="95">
        <v>0</v>
      </c>
      <c r="G65" s="208">
        <f t="shared" si="0"/>
        <v>30000</v>
      </c>
      <c r="H65" s="223"/>
      <c r="I65" s="132"/>
      <c r="J65" s="189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</row>
    <row r="66" spans="1:90" ht="16.5" customHeight="1">
      <c r="A66" s="117"/>
      <c r="B66" s="101" t="s">
        <v>93</v>
      </c>
      <c r="C66" s="102" t="s">
        <v>40</v>
      </c>
      <c r="D66" s="95">
        <v>7000</v>
      </c>
      <c r="E66" s="95">
        <v>7000</v>
      </c>
      <c r="F66" s="95">
        <v>0</v>
      </c>
      <c r="G66" s="208">
        <f t="shared" si="0"/>
        <v>7000</v>
      </c>
      <c r="H66" s="223"/>
      <c r="I66" s="131"/>
      <c r="J66" s="189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</row>
    <row r="67" spans="1:90" ht="16.5" customHeight="1">
      <c r="A67" s="117"/>
      <c r="B67" s="101" t="s">
        <v>94</v>
      </c>
      <c r="C67" s="102" t="s">
        <v>52</v>
      </c>
      <c r="D67" s="95">
        <v>35000</v>
      </c>
      <c r="E67" s="95">
        <v>35000</v>
      </c>
      <c r="F67" s="95">
        <v>0</v>
      </c>
      <c r="G67" s="208">
        <f t="shared" si="0"/>
        <v>35000</v>
      </c>
      <c r="H67" s="223"/>
      <c r="I67" s="132"/>
      <c r="J67" s="189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</row>
    <row r="68" spans="1:90" ht="16.5" customHeight="1">
      <c r="A68" s="117"/>
      <c r="B68" s="101" t="s">
        <v>95</v>
      </c>
      <c r="C68" s="102" t="s">
        <v>37</v>
      </c>
      <c r="D68" s="95">
        <v>80000</v>
      </c>
      <c r="E68" s="95">
        <v>80000</v>
      </c>
      <c r="F68" s="95">
        <v>0</v>
      </c>
      <c r="G68" s="208">
        <f t="shared" si="0"/>
        <v>80000</v>
      </c>
      <c r="H68" s="223"/>
      <c r="I68" s="132"/>
      <c r="J68" s="189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</row>
    <row r="69" spans="1:90" ht="16.5" customHeight="1">
      <c r="A69" s="117"/>
      <c r="B69" s="101" t="s">
        <v>157</v>
      </c>
      <c r="C69" s="102" t="s">
        <v>41</v>
      </c>
      <c r="D69" s="95">
        <v>5000</v>
      </c>
      <c r="E69" s="95">
        <v>5000</v>
      </c>
      <c r="F69" s="95">
        <v>0</v>
      </c>
      <c r="G69" s="208">
        <f t="shared" si="0"/>
        <v>5000</v>
      </c>
      <c r="H69" s="223"/>
      <c r="I69" s="132"/>
      <c r="J69" s="189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</row>
    <row r="70" spans="1:90" ht="16.5" customHeight="1">
      <c r="A70" s="117"/>
      <c r="B70" s="118" t="s">
        <v>96</v>
      </c>
      <c r="C70" s="119" t="s">
        <v>197</v>
      </c>
      <c r="D70" s="95">
        <v>160000</v>
      </c>
      <c r="E70" s="95">
        <v>140000</v>
      </c>
      <c r="F70" s="95">
        <v>0</v>
      </c>
      <c r="G70" s="208">
        <f t="shared" si="0"/>
        <v>140000</v>
      </c>
      <c r="H70" s="223"/>
      <c r="I70" s="132"/>
      <c r="J70" s="189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</row>
    <row r="71" spans="1:90" ht="16.5" customHeight="1">
      <c r="A71" s="117"/>
      <c r="B71" s="118" t="s">
        <v>97</v>
      </c>
      <c r="C71" s="119" t="s">
        <v>98</v>
      </c>
      <c r="D71" s="95">
        <v>3000</v>
      </c>
      <c r="E71" s="95">
        <v>3000</v>
      </c>
      <c r="F71" s="95">
        <v>0</v>
      </c>
      <c r="G71" s="208">
        <f t="shared" si="0"/>
        <v>3000</v>
      </c>
      <c r="H71" s="223"/>
      <c r="I71" s="132"/>
      <c r="J71" s="189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</row>
    <row r="72" spans="1:90" s="99" customFormat="1" ht="16.5" customHeight="1">
      <c r="A72" s="117"/>
      <c r="B72" s="118" t="s">
        <v>99</v>
      </c>
      <c r="C72" s="119" t="s">
        <v>11</v>
      </c>
      <c r="D72" s="95">
        <v>190000</v>
      </c>
      <c r="E72" s="95">
        <v>175000</v>
      </c>
      <c r="F72" s="95">
        <v>0</v>
      </c>
      <c r="G72" s="208">
        <f t="shared" si="0"/>
        <v>175000</v>
      </c>
      <c r="H72" s="223"/>
      <c r="I72" s="132"/>
      <c r="J72" s="189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</row>
    <row r="73" spans="1:90" s="99" customFormat="1" ht="16.5" customHeight="1">
      <c r="A73" s="117"/>
      <c r="B73" s="101" t="s">
        <v>175</v>
      </c>
      <c r="C73" s="102" t="s">
        <v>186</v>
      </c>
      <c r="D73" s="95">
        <v>10000</v>
      </c>
      <c r="E73" s="95">
        <v>0</v>
      </c>
      <c r="F73" s="95">
        <v>0</v>
      </c>
      <c r="G73" s="208">
        <f t="shared" si="0"/>
        <v>0</v>
      </c>
      <c r="H73" s="223"/>
      <c r="I73" s="132"/>
      <c r="J73" s="189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</row>
    <row r="74" spans="1:90" ht="16.5" customHeight="1">
      <c r="A74" s="117"/>
      <c r="B74" s="101" t="s">
        <v>147</v>
      </c>
      <c r="C74" s="102" t="s">
        <v>178</v>
      </c>
      <c r="D74" s="95">
        <v>50000</v>
      </c>
      <c r="E74" s="95">
        <v>0</v>
      </c>
      <c r="F74" s="95">
        <v>0</v>
      </c>
      <c r="G74" s="208">
        <f t="shared" si="0"/>
        <v>0</v>
      </c>
      <c r="H74" s="223"/>
      <c r="I74" s="132"/>
      <c r="J74" s="189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</row>
    <row r="75" spans="1:90" ht="16.5" customHeight="1">
      <c r="A75" s="117"/>
      <c r="B75" s="101" t="s">
        <v>180</v>
      </c>
      <c r="C75" s="102" t="s">
        <v>179</v>
      </c>
      <c r="D75" s="95">
        <v>243000</v>
      </c>
      <c r="E75" s="95">
        <v>243000</v>
      </c>
      <c r="F75" s="95">
        <v>0</v>
      </c>
      <c r="G75" s="208">
        <f t="shared" si="0"/>
        <v>243000</v>
      </c>
      <c r="H75" s="223"/>
      <c r="I75" s="132"/>
      <c r="J75" s="189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</row>
    <row r="76" spans="1:90" ht="16.5" customHeight="1">
      <c r="A76" s="140"/>
      <c r="B76" s="108" t="s">
        <v>182</v>
      </c>
      <c r="C76" s="109" t="s">
        <v>181</v>
      </c>
      <c r="D76" s="111">
        <v>19000</v>
      </c>
      <c r="E76" s="111">
        <v>19000</v>
      </c>
      <c r="F76" s="111">
        <v>0</v>
      </c>
      <c r="G76" s="212">
        <f t="shared" si="0"/>
        <v>19000</v>
      </c>
      <c r="H76" s="223"/>
      <c r="I76" s="132"/>
      <c r="J76" s="189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</row>
    <row r="77" spans="1:90" ht="16.5" customHeight="1">
      <c r="A77" s="117"/>
      <c r="B77" s="101" t="s">
        <v>190</v>
      </c>
      <c r="C77" s="102" t="s">
        <v>191</v>
      </c>
      <c r="D77" s="95">
        <v>10000</v>
      </c>
      <c r="E77" s="95">
        <v>10000</v>
      </c>
      <c r="F77" s="95"/>
      <c r="G77" s="208">
        <f t="shared" si="0"/>
        <v>10000</v>
      </c>
      <c r="H77" s="223"/>
      <c r="I77" s="132"/>
      <c r="J77" s="189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</row>
    <row r="78" spans="1:90" ht="16.5" customHeight="1" thickBot="1">
      <c r="A78" s="140"/>
      <c r="B78" s="113" t="s">
        <v>192</v>
      </c>
      <c r="C78" s="114" t="s">
        <v>193</v>
      </c>
      <c r="D78" s="116">
        <v>30000</v>
      </c>
      <c r="E78" s="116">
        <v>30000</v>
      </c>
      <c r="F78" s="116"/>
      <c r="G78" s="213">
        <f>E78+F78</f>
        <v>30000</v>
      </c>
      <c r="H78" s="223"/>
      <c r="I78" s="132"/>
      <c r="J78" s="189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</row>
    <row r="79" spans="1:90" ht="16.5" customHeight="1" thickBot="1">
      <c r="A79" s="169"/>
      <c r="B79" s="113" t="s">
        <v>198</v>
      </c>
      <c r="C79" s="114" t="s">
        <v>199</v>
      </c>
      <c r="D79" s="116"/>
      <c r="E79" s="116">
        <v>20000</v>
      </c>
      <c r="F79" s="116"/>
      <c r="G79" s="213">
        <f t="shared" si="0"/>
        <v>20000</v>
      </c>
      <c r="H79" s="223"/>
      <c r="I79" s="132"/>
      <c r="J79" s="189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</row>
    <row r="80" spans="1:90" ht="19.5" customHeight="1" thickBot="1">
      <c r="A80" s="123">
        <v>521</v>
      </c>
      <c r="B80" s="124"/>
      <c r="C80" s="171" t="s">
        <v>12</v>
      </c>
      <c r="D80" s="126">
        <f>SUM(D81:D83)</f>
        <v>230000</v>
      </c>
      <c r="E80" s="127">
        <f>SUM(E81:E83)</f>
        <v>20000</v>
      </c>
      <c r="F80" s="127">
        <f>SUM(F81:F83)</f>
        <v>210000</v>
      </c>
      <c r="G80" s="215">
        <f t="shared" si="0"/>
        <v>230000</v>
      </c>
      <c r="H80" s="223"/>
      <c r="I80" s="132"/>
      <c r="J80" s="186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</row>
    <row r="81" spans="1:90" s="99" customFormat="1" ht="16.5" customHeight="1">
      <c r="A81" s="121"/>
      <c r="B81" s="103" t="s">
        <v>100</v>
      </c>
      <c r="C81" s="104" t="s">
        <v>0</v>
      </c>
      <c r="D81" s="105">
        <v>20000</v>
      </c>
      <c r="E81" s="106">
        <v>20000</v>
      </c>
      <c r="F81" s="106">
        <v>0</v>
      </c>
      <c r="G81" s="210">
        <f>E81+F81</f>
        <v>20000</v>
      </c>
      <c r="H81" s="223"/>
      <c r="I81" s="132"/>
      <c r="J81" s="185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</row>
    <row r="82" spans="1:90" ht="16.5" customHeight="1">
      <c r="A82" s="121"/>
      <c r="B82" s="103" t="s">
        <v>158</v>
      </c>
      <c r="C82" s="104" t="s">
        <v>159</v>
      </c>
      <c r="D82" s="105">
        <v>0</v>
      </c>
      <c r="E82" s="106">
        <v>0</v>
      </c>
      <c r="F82" s="106">
        <v>0</v>
      </c>
      <c r="G82" s="210">
        <f>E82+F82</f>
        <v>0</v>
      </c>
      <c r="H82" s="223"/>
      <c r="I82" s="132"/>
      <c r="J82" s="185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</row>
    <row r="83" spans="1:90" ht="16.5" customHeight="1">
      <c r="A83" s="173"/>
      <c r="B83" s="108" t="s">
        <v>117</v>
      </c>
      <c r="C83" s="109" t="s">
        <v>118</v>
      </c>
      <c r="D83" s="174">
        <v>210000</v>
      </c>
      <c r="E83" s="137">
        <v>0</v>
      </c>
      <c r="F83" s="137">
        <v>210000</v>
      </c>
      <c r="G83" s="168">
        <f>E83+F83</f>
        <v>210000</v>
      </c>
      <c r="H83" s="223"/>
      <c r="I83" s="132"/>
      <c r="J83" s="185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</row>
    <row r="84" spans="1:90" ht="16.5" customHeight="1" thickBot="1">
      <c r="A84" s="169"/>
      <c r="B84" s="113" t="s">
        <v>170</v>
      </c>
      <c r="C84" s="114" t="s">
        <v>171</v>
      </c>
      <c r="D84" s="115">
        <v>0</v>
      </c>
      <c r="E84" s="116">
        <v>0</v>
      </c>
      <c r="F84" s="116">
        <v>0</v>
      </c>
      <c r="G84" s="213">
        <f>E84+F84</f>
        <v>0</v>
      </c>
      <c r="H84" s="223"/>
      <c r="I84" s="132"/>
      <c r="J84" s="185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</row>
    <row r="85" spans="1:90" ht="18.75" customHeight="1" thickBot="1">
      <c r="A85" s="123">
        <v>524</v>
      </c>
      <c r="B85" s="124"/>
      <c r="C85" s="125" t="s">
        <v>17</v>
      </c>
      <c r="D85" s="126">
        <f>SUM(D86:D91)</f>
        <v>44200</v>
      </c>
      <c r="E85" s="127">
        <f>SUM(E86:E91)</f>
        <v>20400</v>
      </c>
      <c r="F85" s="127">
        <f>SUM(F86:F91)</f>
        <v>23800</v>
      </c>
      <c r="G85" s="209">
        <f aca="true" t="shared" si="2" ref="G85:G106">E85+F85</f>
        <v>44200</v>
      </c>
      <c r="H85" s="223"/>
      <c r="I85" s="132"/>
      <c r="J85" s="186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</row>
    <row r="86" spans="1:90" s="99" customFormat="1" ht="16.5" customHeight="1">
      <c r="A86" s="100"/>
      <c r="B86" s="118" t="s">
        <v>101</v>
      </c>
      <c r="C86" s="119" t="s">
        <v>48</v>
      </c>
      <c r="D86" s="120">
        <v>15000</v>
      </c>
      <c r="E86" s="95">
        <v>15000</v>
      </c>
      <c r="F86" s="95">
        <v>0</v>
      </c>
      <c r="G86" s="208">
        <f t="shared" si="2"/>
        <v>15000</v>
      </c>
      <c r="H86" s="223"/>
      <c r="I86" s="132"/>
      <c r="J86" s="187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</row>
    <row r="87" spans="1:90" ht="16.5" customHeight="1">
      <c r="A87" s="100"/>
      <c r="B87" s="118" t="s">
        <v>113</v>
      </c>
      <c r="C87" s="119" t="s">
        <v>114</v>
      </c>
      <c r="D87" s="120">
        <v>0</v>
      </c>
      <c r="E87" s="95">
        <v>0</v>
      </c>
      <c r="F87" s="95">
        <v>0</v>
      </c>
      <c r="G87" s="208">
        <f t="shared" si="2"/>
        <v>0</v>
      </c>
      <c r="H87" s="223"/>
      <c r="I87" s="132"/>
      <c r="J87" s="187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</row>
    <row r="88" spans="1:90" ht="16.5" customHeight="1">
      <c r="A88" s="100"/>
      <c r="B88" s="118" t="s">
        <v>184</v>
      </c>
      <c r="C88" s="119" t="s">
        <v>119</v>
      </c>
      <c r="D88" s="120">
        <v>17500</v>
      </c>
      <c r="E88" s="95">
        <v>0</v>
      </c>
      <c r="F88" s="95">
        <v>17500</v>
      </c>
      <c r="G88" s="208">
        <f t="shared" si="2"/>
        <v>17500</v>
      </c>
      <c r="H88" s="223"/>
      <c r="I88" s="132"/>
      <c r="J88" s="187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</row>
    <row r="89" spans="1:90" s="99" customFormat="1" ht="16.5" customHeight="1">
      <c r="A89" s="100"/>
      <c r="B89" s="118" t="s">
        <v>102</v>
      </c>
      <c r="C89" s="119" t="s">
        <v>49</v>
      </c>
      <c r="D89" s="120">
        <v>5400</v>
      </c>
      <c r="E89" s="95">
        <v>5400</v>
      </c>
      <c r="F89" s="95">
        <v>0</v>
      </c>
      <c r="G89" s="208">
        <f t="shared" si="2"/>
        <v>5400</v>
      </c>
      <c r="H89" s="223"/>
      <c r="I89" s="132"/>
      <c r="J89" s="187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</row>
    <row r="90" spans="1:90" ht="16.5" customHeight="1">
      <c r="A90" s="100"/>
      <c r="B90" s="118" t="s">
        <v>115</v>
      </c>
      <c r="C90" s="119" t="s">
        <v>116</v>
      </c>
      <c r="D90" s="120">
        <v>0</v>
      </c>
      <c r="E90" s="95">
        <v>0</v>
      </c>
      <c r="F90" s="95">
        <v>0</v>
      </c>
      <c r="G90" s="208">
        <f t="shared" si="2"/>
        <v>0</v>
      </c>
      <c r="H90" s="223"/>
      <c r="I90" s="132"/>
      <c r="J90" s="187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</row>
    <row r="91" spans="1:90" ht="16.5" customHeight="1" thickBot="1">
      <c r="A91" s="112"/>
      <c r="B91" s="176" t="s">
        <v>185</v>
      </c>
      <c r="C91" s="177" t="s">
        <v>120</v>
      </c>
      <c r="D91" s="178">
        <v>6300</v>
      </c>
      <c r="E91" s="116">
        <v>0</v>
      </c>
      <c r="F91" s="116">
        <v>6300</v>
      </c>
      <c r="G91" s="213">
        <f t="shared" si="2"/>
        <v>6300</v>
      </c>
      <c r="H91" s="223"/>
      <c r="I91" s="132"/>
      <c r="J91" s="187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</row>
    <row r="92" spans="1:90" ht="18.75" customHeight="1" thickBot="1">
      <c r="A92" s="123">
        <v>525</v>
      </c>
      <c r="B92" s="124"/>
      <c r="C92" s="125" t="s">
        <v>160</v>
      </c>
      <c r="D92" s="126">
        <f>SUM(D93:D94)</f>
        <v>1000</v>
      </c>
      <c r="E92" s="126">
        <f>SUM(E93:E94)</f>
        <v>500</v>
      </c>
      <c r="F92" s="126">
        <f>SUM(F93:F94)</f>
        <v>500</v>
      </c>
      <c r="G92" s="209">
        <f>E92+F92</f>
        <v>1000</v>
      </c>
      <c r="H92" s="223"/>
      <c r="I92" s="132"/>
      <c r="J92" s="186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</row>
    <row r="93" spans="1:90" ht="17.25" customHeight="1">
      <c r="A93" s="121"/>
      <c r="B93" s="103" t="s">
        <v>161</v>
      </c>
      <c r="C93" s="104" t="s">
        <v>160</v>
      </c>
      <c r="D93" s="105">
        <v>500</v>
      </c>
      <c r="E93" s="106">
        <v>0</v>
      </c>
      <c r="F93" s="106">
        <v>500</v>
      </c>
      <c r="G93" s="210">
        <f>E93+F93</f>
        <v>500</v>
      </c>
      <c r="H93" s="223"/>
      <c r="I93" s="132"/>
      <c r="J93" s="185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</row>
    <row r="94" spans="1:90" ht="17.25" customHeight="1" thickBot="1">
      <c r="A94" s="173"/>
      <c r="B94" s="135" t="s">
        <v>162</v>
      </c>
      <c r="C94" s="136" t="s">
        <v>163</v>
      </c>
      <c r="D94" s="174">
        <v>500</v>
      </c>
      <c r="E94" s="137">
        <v>500</v>
      </c>
      <c r="F94" s="137">
        <v>0</v>
      </c>
      <c r="G94" s="210">
        <f>E94+F94</f>
        <v>500</v>
      </c>
      <c r="H94" s="223"/>
      <c r="I94" s="132"/>
      <c r="J94" s="185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</row>
    <row r="95" spans="1:90" ht="18.75" customHeight="1" thickBot="1">
      <c r="A95" s="123">
        <v>527</v>
      </c>
      <c r="B95" s="124"/>
      <c r="C95" s="125" t="s">
        <v>137</v>
      </c>
      <c r="D95" s="126">
        <f>SUM(D96:D98)</f>
        <v>95000</v>
      </c>
      <c r="E95" s="126">
        <f>SUM(E96:E98)</f>
        <v>75000</v>
      </c>
      <c r="F95" s="126">
        <f>SUM(F96:F98)</f>
        <v>0</v>
      </c>
      <c r="G95" s="209">
        <f t="shared" si="2"/>
        <v>75000</v>
      </c>
      <c r="H95" s="223"/>
      <c r="I95" s="132"/>
      <c r="J95" s="186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</row>
    <row r="96" spans="1:90" ht="17.25" customHeight="1">
      <c r="A96" s="121"/>
      <c r="B96" s="103" t="s">
        <v>103</v>
      </c>
      <c r="C96" s="104" t="s">
        <v>104</v>
      </c>
      <c r="D96" s="105">
        <v>0</v>
      </c>
      <c r="E96" s="106">
        <v>0</v>
      </c>
      <c r="F96" s="106">
        <v>0</v>
      </c>
      <c r="G96" s="210">
        <f aca="true" t="shared" si="3" ref="G96:G101">E96+F96</f>
        <v>0</v>
      </c>
      <c r="H96" s="223"/>
      <c r="I96" s="132"/>
      <c r="J96" s="185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</row>
    <row r="97" spans="1:90" ht="17.25" customHeight="1">
      <c r="A97" s="173"/>
      <c r="B97" s="135" t="s">
        <v>138</v>
      </c>
      <c r="C97" s="136" t="s">
        <v>139</v>
      </c>
      <c r="D97" s="174">
        <v>90000</v>
      </c>
      <c r="E97" s="137">
        <v>70000</v>
      </c>
      <c r="F97" s="137">
        <v>0</v>
      </c>
      <c r="G97" s="210">
        <f t="shared" si="3"/>
        <v>70000</v>
      </c>
      <c r="H97" s="223"/>
      <c r="I97" s="132"/>
      <c r="J97" s="185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</row>
    <row r="98" spans="1:90" ht="17.25" customHeight="1" thickBot="1">
      <c r="A98" s="169"/>
      <c r="B98" s="113" t="s">
        <v>140</v>
      </c>
      <c r="C98" s="114" t="s">
        <v>110</v>
      </c>
      <c r="D98" s="115">
        <v>5000</v>
      </c>
      <c r="E98" s="116">
        <v>5000</v>
      </c>
      <c r="F98" s="116">
        <v>0</v>
      </c>
      <c r="G98" s="210">
        <f t="shared" si="3"/>
        <v>5000</v>
      </c>
      <c r="H98" s="223"/>
      <c r="I98" s="132"/>
      <c r="J98" s="185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</row>
    <row r="99" spans="1:90" ht="18.75" customHeight="1" thickBot="1">
      <c r="A99" s="123">
        <v>528</v>
      </c>
      <c r="B99" s="124"/>
      <c r="C99" s="125" t="s">
        <v>164</v>
      </c>
      <c r="D99" s="126">
        <f>SUM(D100:D101)</f>
        <v>31500</v>
      </c>
      <c r="E99" s="126">
        <f>SUM(E100:E101)</f>
        <v>31500</v>
      </c>
      <c r="F99" s="126">
        <f>SUM(F100:F101)</f>
        <v>0</v>
      </c>
      <c r="G99" s="209">
        <f t="shared" si="3"/>
        <v>31500</v>
      </c>
      <c r="H99" s="223"/>
      <c r="I99" s="132"/>
      <c r="J99" s="186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</row>
    <row r="100" spans="1:90" ht="17.25" customHeight="1">
      <c r="A100" s="121"/>
      <c r="B100" s="103" t="s">
        <v>165</v>
      </c>
      <c r="C100" s="104" t="s">
        <v>166</v>
      </c>
      <c r="D100" s="105">
        <v>12000</v>
      </c>
      <c r="E100" s="106">
        <v>12000</v>
      </c>
      <c r="F100" s="106">
        <v>0</v>
      </c>
      <c r="G100" s="210">
        <f t="shared" si="3"/>
        <v>12000</v>
      </c>
      <c r="H100" s="223"/>
      <c r="I100" s="132"/>
      <c r="J100" s="185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</row>
    <row r="101" spans="1:90" ht="16.5" customHeight="1" thickBot="1">
      <c r="A101" s="173"/>
      <c r="B101" s="135" t="s">
        <v>167</v>
      </c>
      <c r="C101" s="136" t="s">
        <v>168</v>
      </c>
      <c r="D101" s="174">
        <v>19500</v>
      </c>
      <c r="E101" s="137">
        <v>19500</v>
      </c>
      <c r="F101" s="137">
        <v>0</v>
      </c>
      <c r="G101" s="210">
        <f t="shared" si="3"/>
        <v>19500</v>
      </c>
      <c r="H101" s="223"/>
      <c r="I101" s="132"/>
      <c r="J101" s="185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</row>
    <row r="102" spans="1:90" ht="16.5" customHeight="1" thickBot="1">
      <c r="A102" s="123">
        <v>549</v>
      </c>
      <c r="B102" s="124"/>
      <c r="C102" s="125" t="s">
        <v>16</v>
      </c>
      <c r="D102" s="126">
        <f>SUM(D103:D104)</f>
        <v>106364</v>
      </c>
      <c r="E102" s="127">
        <f>SUM(E103:E104)</f>
        <v>106364</v>
      </c>
      <c r="F102" s="127">
        <f>SUM(F103:F104)</f>
        <v>0</v>
      </c>
      <c r="G102" s="209">
        <f t="shared" si="2"/>
        <v>106364</v>
      </c>
      <c r="H102" s="223"/>
      <c r="I102" s="132"/>
      <c r="J102" s="186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</row>
    <row r="103" spans="1:90" ht="17.25" customHeight="1">
      <c r="A103" s="100"/>
      <c r="B103" s="101" t="s">
        <v>105</v>
      </c>
      <c r="C103" s="102" t="s">
        <v>27</v>
      </c>
      <c r="D103" s="97">
        <v>35000</v>
      </c>
      <c r="E103" s="95">
        <v>35000</v>
      </c>
      <c r="F103" s="95">
        <v>0</v>
      </c>
      <c r="G103" s="208">
        <f t="shared" si="2"/>
        <v>35000</v>
      </c>
      <c r="H103" s="223"/>
      <c r="I103" s="132"/>
      <c r="J103" s="185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</row>
    <row r="104" spans="1:90" ht="17.25" customHeight="1" thickBot="1">
      <c r="A104" s="179"/>
      <c r="B104" s="135" t="s">
        <v>143</v>
      </c>
      <c r="C104" s="136" t="s">
        <v>144</v>
      </c>
      <c r="D104" s="174">
        <v>71364</v>
      </c>
      <c r="E104" s="137">
        <v>71364</v>
      </c>
      <c r="F104" s="137">
        <v>0</v>
      </c>
      <c r="G104" s="208">
        <f t="shared" si="2"/>
        <v>71364</v>
      </c>
      <c r="H104" s="223"/>
      <c r="I104" s="131"/>
      <c r="J104" s="185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</row>
    <row r="105" spans="1:90" s="99" customFormat="1" ht="22.5" customHeight="1" thickBot="1">
      <c r="A105" s="123">
        <v>551</v>
      </c>
      <c r="B105" s="124"/>
      <c r="C105" s="125" t="s">
        <v>13</v>
      </c>
      <c r="D105" s="126">
        <f>SUM(D106:D106)</f>
        <v>1757433</v>
      </c>
      <c r="E105" s="127">
        <f>SUM(E106:E106)</f>
        <v>1759235</v>
      </c>
      <c r="F105" s="127">
        <v>0</v>
      </c>
      <c r="G105" s="209">
        <f t="shared" si="2"/>
        <v>1759235</v>
      </c>
      <c r="H105" s="223"/>
      <c r="I105" s="132"/>
      <c r="J105" s="186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</row>
    <row r="106" spans="1:90" ht="16.5" customHeight="1" thickBot="1">
      <c r="A106" s="200"/>
      <c r="B106" s="162" t="s">
        <v>106</v>
      </c>
      <c r="C106" s="201" t="s">
        <v>13</v>
      </c>
      <c r="D106" s="202">
        <v>1757433</v>
      </c>
      <c r="E106" s="202">
        <v>1759235</v>
      </c>
      <c r="F106" s="203">
        <v>0</v>
      </c>
      <c r="G106" s="216">
        <f t="shared" si="2"/>
        <v>1759235</v>
      </c>
      <c r="H106" s="223"/>
      <c r="I106" s="132"/>
      <c r="J106" s="185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</row>
    <row r="107" spans="1:90" ht="20.25" customHeight="1" thickBot="1">
      <c r="A107" s="123">
        <v>558</v>
      </c>
      <c r="B107" s="124"/>
      <c r="C107" s="125" t="s">
        <v>173</v>
      </c>
      <c r="D107" s="126">
        <f>SUM(D108:D109)</f>
        <v>0</v>
      </c>
      <c r="E107" s="127">
        <f>SUM(E108:E109)</f>
        <v>0</v>
      </c>
      <c r="F107" s="127">
        <v>0</v>
      </c>
      <c r="G107" s="209">
        <f>E107+F107</f>
        <v>0</v>
      </c>
      <c r="H107" s="223"/>
      <c r="I107" s="132"/>
      <c r="J107" s="186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</row>
    <row r="108" spans="1:90" s="99" customFormat="1" ht="17.25" customHeight="1" thickBot="1">
      <c r="A108" s="204"/>
      <c r="B108" s="205" t="s">
        <v>169</v>
      </c>
      <c r="C108" s="206" t="s">
        <v>54</v>
      </c>
      <c r="D108" s="207">
        <v>0</v>
      </c>
      <c r="E108" s="202">
        <v>0</v>
      </c>
      <c r="F108" s="203">
        <v>0</v>
      </c>
      <c r="G108" s="216">
        <f>E108+F108</f>
        <v>0</v>
      </c>
      <c r="H108" s="223"/>
      <c r="I108" s="132"/>
      <c r="J108" s="185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</row>
    <row r="109" spans="1:90" ht="17.25" customHeight="1" thickBot="1">
      <c r="A109" s="75"/>
      <c r="B109" s="76" t="s">
        <v>176</v>
      </c>
      <c r="C109" s="77" t="s">
        <v>177</v>
      </c>
      <c r="D109" s="78">
        <v>0</v>
      </c>
      <c r="E109" s="62">
        <v>0</v>
      </c>
      <c r="F109" s="63">
        <v>0</v>
      </c>
      <c r="G109" s="217">
        <f>E109+F109</f>
        <v>0</v>
      </c>
      <c r="H109" s="223"/>
      <c r="J109" s="185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</row>
    <row r="110" spans="1:90" ht="21" customHeight="1" thickBot="1">
      <c r="A110" s="20"/>
      <c r="B110" s="34"/>
      <c r="C110" s="21" t="s">
        <v>1</v>
      </c>
      <c r="D110" s="22">
        <f>D27+D36+D51+D56+D58+D59+D80+D85+D102+D105+D45+D95+D99+D92+D107</f>
        <v>6958050</v>
      </c>
      <c r="E110" s="22">
        <f>E27+E36+E51+E56+E58+E59+E80+E85+E102+E105+E45+E95+E107+E99+E92</f>
        <v>5988750</v>
      </c>
      <c r="F110" s="22">
        <f>F27+F36+F51+F56+F58+F59+F80+F85+F102+F105+F95+F92</f>
        <v>399300</v>
      </c>
      <c r="G110" s="218">
        <f>E110+F110</f>
        <v>6388050</v>
      </c>
      <c r="H110" s="223"/>
      <c r="J110" s="19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</row>
    <row r="111" spans="1:90" ht="21" customHeight="1" thickBot="1">
      <c r="A111" s="20"/>
      <c r="B111" s="34"/>
      <c r="C111" s="21" t="s">
        <v>126</v>
      </c>
      <c r="D111" s="22">
        <f>D24-D110</f>
        <v>0</v>
      </c>
      <c r="E111" s="22">
        <f>E24-E110</f>
        <v>-118050</v>
      </c>
      <c r="F111" s="22">
        <f>F24-F110</f>
        <v>118050</v>
      </c>
      <c r="G111" s="218">
        <f>G24-G110</f>
        <v>0</v>
      </c>
      <c r="H111" s="223"/>
      <c r="J111" s="19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</row>
    <row r="112" spans="1:90" ht="21" customHeight="1">
      <c r="A112" s="73"/>
      <c r="B112" s="49" t="s">
        <v>127</v>
      </c>
      <c r="C112" s="42" t="s">
        <v>133</v>
      </c>
      <c r="D112" s="50">
        <v>25262002</v>
      </c>
      <c r="E112" s="227">
        <v>20623948</v>
      </c>
      <c r="F112" s="50">
        <v>0</v>
      </c>
      <c r="G112" s="219">
        <f>E112+F112</f>
        <v>20623948</v>
      </c>
      <c r="H112" s="223"/>
      <c r="J112" s="193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</row>
    <row r="113" spans="1:90" ht="16.5" customHeight="1">
      <c r="A113" s="74"/>
      <c r="B113" s="51" t="s">
        <v>128</v>
      </c>
      <c r="C113" s="52" t="s">
        <v>130</v>
      </c>
      <c r="D113" s="53">
        <v>8546424</v>
      </c>
      <c r="E113" s="228">
        <v>7011822</v>
      </c>
      <c r="F113" s="53">
        <v>0</v>
      </c>
      <c r="G113" s="220">
        <f>E113+F113</f>
        <v>7011822</v>
      </c>
      <c r="H113" s="223"/>
      <c r="J113" s="193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</row>
    <row r="114" spans="1:90" ht="16.5" customHeight="1">
      <c r="A114" s="74"/>
      <c r="B114" s="51" t="s">
        <v>129</v>
      </c>
      <c r="C114" s="52" t="s">
        <v>131</v>
      </c>
      <c r="D114" s="53">
        <v>508317.7</v>
      </c>
      <c r="E114" s="53">
        <v>409477</v>
      </c>
      <c r="F114" s="53">
        <v>0</v>
      </c>
      <c r="G114" s="220">
        <f>E114+F114</f>
        <v>409477</v>
      </c>
      <c r="H114" s="223"/>
      <c r="J114" s="193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</row>
    <row r="115" spans="1:90" ht="15.75" customHeight="1" thickBot="1">
      <c r="A115" s="74"/>
      <c r="B115" s="51"/>
      <c r="C115" s="52" t="s">
        <v>132</v>
      </c>
      <c r="D115" s="53">
        <v>762652.3</v>
      </c>
      <c r="E115" s="53">
        <v>682543</v>
      </c>
      <c r="F115" s="53">
        <v>0</v>
      </c>
      <c r="G115" s="220">
        <f>E115+F115</f>
        <v>682543</v>
      </c>
      <c r="H115" s="223"/>
      <c r="J115" s="193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</row>
    <row r="116" spans="1:90" ht="21" customHeight="1" thickBot="1">
      <c r="A116" s="20"/>
      <c r="B116" s="34"/>
      <c r="C116" s="21" t="s">
        <v>124</v>
      </c>
      <c r="D116" s="22">
        <f>SUM(D112:D115)</f>
        <v>35079396</v>
      </c>
      <c r="E116" s="22">
        <f>SUM(E112:E115)</f>
        <v>28727790</v>
      </c>
      <c r="F116" s="22">
        <f>SUM(F112:F115)</f>
        <v>0</v>
      </c>
      <c r="G116" s="218">
        <f>SUM(G112:G115)</f>
        <v>28727790</v>
      </c>
      <c r="H116" s="224"/>
      <c r="J116" s="19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</row>
    <row r="117" spans="1:90" ht="18.75" customHeight="1" thickBot="1">
      <c r="A117" s="20"/>
      <c r="B117" s="34"/>
      <c r="C117" s="21" t="s">
        <v>125</v>
      </c>
      <c r="D117" s="22">
        <f>D26-D116</f>
        <v>0</v>
      </c>
      <c r="E117" s="22">
        <f>E26-E116</f>
        <v>0</v>
      </c>
      <c r="F117" s="22">
        <f>F26-F116</f>
        <v>0</v>
      </c>
      <c r="G117" s="218">
        <f>G26-G116</f>
        <v>0</v>
      </c>
      <c r="H117" s="224"/>
      <c r="J117" s="19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</row>
    <row r="118" spans="2:90" ht="18.75" customHeight="1" thickBot="1">
      <c r="B118" s="43"/>
      <c r="C118" s="44" t="s">
        <v>15</v>
      </c>
      <c r="D118" s="45"/>
      <c r="E118" s="46"/>
      <c r="F118" s="47"/>
      <c r="G118" s="222">
        <f>G24+G26-G110-G116</f>
        <v>0</v>
      </c>
      <c r="H118" s="224"/>
      <c r="J118" s="194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</row>
    <row r="119" spans="1:90" ht="15.75" customHeight="1">
      <c r="A119" s="1"/>
      <c r="H119" s="184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</row>
    <row r="120" spans="1:90" ht="15.75" customHeight="1">
      <c r="A120" s="1"/>
      <c r="B120" s="94" t="s">
        <v>201</v>
      </c>
      <c r="H120" s="184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</row>
    <row r="121" spans="1:90" ht="15.75" customHeight="1">
      <c r="A121" s="1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</row>
    <row r="122" spans="2:90" ht="12.75">
      <c r="B122" t="s">
        <v>189</v>
      </c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</row>
    <row r="123" spans="11:90" ht="12.75"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</row>
    <row r="124" spans="2:90" ht="12.75">
      <c r="B124" t="s">
        <v>196</v>
      </c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</row>
    <row r="125" spans="11:90" ht="12.75"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</row>
    <row r="126" spans="11:90" ht="12.75"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</row>
  </sheetData>
  <sheetProtection/>
  <mergeCells count="7">
    <mergeCell ref="A4:H4"/>
    <mergeCell ref="J6:J7"/>
    <mergeCell ref="E6:G6"/>
    <mergeCell ref="A6:A7"/>
    <mergeCell ref="B6:B7"/>
    <mergeCell ref="C6:C7"/>
    <mergeCell ref="D6:D7"/>
  </mergeCells>
  <printOptions/>
  <pageMargins left="0.3937007874015748" right="0.3937007874015748" top="0.984251968503937" bottom="0.984251968503937" header="0.5118110236220472" footer="0.5118110236220472"/>
  <pageSetup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9"/>
  <sheetViews>
    <sheetView zoomScalePageLayoutView="0" workbookViewId="0" topLeftCell="A1">
      <selection activeCell="A1" sqref="A1:A129"/>
    </sheetView>
  </sheetViews>
  <sheetFormatPr defaultColWidth="9.140625" defaultRowHeight="12.75"/>
  <sheetData>
    <row r="1" ht="12.75">
      <c r="A1" s="241" t="s">
        <v>172</v>
      </c>
    </row>
    <row r="2" ht="13.5" thickBot="1">
      <c r="A2" s="242"/>
    </row>
    <row r="3" ht="13.5" thickBot="1">
      <c r="A3" s="79"/>
    </row>
    <row r="4" ht="12.75">
      <c r="A4" s="80"/>
    </row>
    <row r="5" ht="12.75">
      <c r="A5" s="81"/>
    </row>
    <row r="6" ht="13.5" thickBot="1">
      <c r="A6" s="82"/>
    </row>
    <row r="7" ht="13.5" thickBot="1">
      <c r="A7" s="83"/>
    </row>
    <row r="8" ht="12.75">
      <c r="A8" s="84"/>
    </row>
    <row r="9" ht="12.75">
      <c r="A9" s="81"/>
    </row>
    <row r="10" ht="13.5" thickBot="1">
      <c r="A10" s="85"/>
    </row>
    <row r="11" ht="13.5" thickBot="1">
      <c r="A11" s="79"/>
    </row>
    <row r="12" ht="12.75">
      <c r="A12" s="84"/>
    </row>
    <row r="13" ht="13.5" thickBot="1">
      <c r="A13" s="85"/>
    </row>
    <row r="14" ht="13.5" thickBot="1">
      <c r="A14" s="86"/>
    </row>
    <row r="15" ht="12.75">
      <c r="A15" s="84"/>
    </row>
    <row r="16" ht="13.5" thickBot="1">
      <c r="A16" s="82"/>
    </row>
    <row r="17" ht="13.5" thickBot="1">
      <c r="A17" s="83"/>
    </row>
    <row r="18" ht="13.5" thickBot="1">
      <c r="A18" s="79"/>
    </row>
    <row r="19" ht="13.5" thickBot="1">
      <c r="A19" s="87"/>
    </row>
    <row r="20" ht="13.5" thickBot="1">
      <c r="A20" s="88"/>
    </row>
    <row r="21" ht="13.5" thickBot="1">
      <c r="A21" s="87"/>
    </row>
    <row r="22" ht="13.5" thickBot="1">
      <c r="A22" s="79" t="e">
        <f>#REF!/633</f>
        <v>#REF!</v>
      </c>
    </row>
    <row r="23" ht="12.75">
      <c r="A23" s="84" t="e">
        <f>#REF!/633</f>
        <v>#REF!</v>
      </c>
    </row>
    <row r="24" ht="12.75">
      <c r="A24" s="84" t="e">
        <f>#REF!/633</f>
        <v>#REF!</v>
      </c>
    </row>
    <row r="25" ht="12.75">
      <c r="A25" s="84" t="e">
        <f>#REF!/633</f>
        <v>#REF!</v>
      </c>
    </row>
    <row r="26" ht="12.75">
      <c r="A26" s="98" t="e">
        <f>#REF!/633</f>
        <v>#REF!</v>
      </c>
    </row>
    <row r="27" ht="12.75">
      <c r="A27" s="98" t="e">
        <f>#REF!/633</f>
        <v>#REF!</v>
      </c>
    </row>
    <row r="28" ht="12.75">
      <c r="A28" s="98" t="e">
        <f>#REF!/633</f>
        <v>#REF!</v>
      </c>
    </row>
    <row r="29" ht="12.75">
      <c r="A29" s="98" t="e">
        <f>#REF!/633</f>
        <v>#REF!</v>
      </c>
    </row>
    <row r="30" ht="13.5" thickBot="1">
      <c r="A30" s="138" t="e">
        <f>#REF!/633</f>
        <v>#REF!</v>
      </c>
    </row>
    <row r="31" ht="13.5" thickBot="1">
      <c r="A31" s="129"/>
    </row>
    <row r="32" ht="12.75">
      <c r="A32" s="98"/>
    </row>
    <row r="33" ht="12.75">
      <c r="A33" s="98"/>
    </row>
    <row r="34" ht="12.75">
      <c r="A34" s="98"/>
    </row>
    <row r="35" ht="12.75">
      <c r="A35" s="98"/>
    </row>
    <row r="36" ht="12.75">
      <c r="A36" s="139"/>
    </row>
    <row r="37" ht="12.75">
      <c r="A37" s="122"/>
    </row>
    <row r="38" ht="12.75">
      <c r="A38" s="122"/>
    </row>
    <row r="39" ht="13.5" thickBot="1">
      <c r="A39" s="142"/>
    </row>
    <row r="40" ht="13.5" thickBot="1">
      <c r="A40" s="147"/>
    </row>
    <row r="41" ht="12.75">
      <c r="A41" s="154"/>
    </row>
    <row r="42" ht="12.75">
      <c r="A42" s="122"/>
    </row>
    <row r="43" ht="12.75">
      <c r="A43" s="122"/>
    </row>
    <row r="44" ht="12.75">
      <c r="A44" s="142"/>
    </row>
    <row r="45" ht="13.5" thickBot="1">
      <c r="A45" s="155"/>
    </row>
    <row r="46" ht="13.5" thickBot="1">
      <c r="A46" s="129" t="e">
        <f>#REF!/633</f>
        <v>#REF!</v>
      </c>
    </row>
    <row r="47" ht="12.75">
      <c r="A47" s="98" t="e">
        <f>#REF!/633</f>
        <v>#REF!</v>
      </c>
    </row>
    <row r="48" ht="12.75">
      <c r="A48" s="98" t="e">
        <f>#REF!/633</f>
        <v>#REF!</v>
      </c>
    </row>
    <row r="49" ht="12.75">
      <c r="A49" s="98" t="e">
        <f>#REF!/633</f>
        <v>#REF!</v>
      </c>
    </row>
    <row r="50" ht="13.5" thickBot="1">
      <c r="A50" s="98" t="e">
        <f>#REF!/633</f>
        <v>#REF!</v>
      </c>
    </row>
    <row r="51" ht="13.5" thickBot="1">
      <c r="A51" s="129" t="e">
        <f>#REF!/633</f>
        <v>#REF!</v>
      </c>
    </row>
    <row r="52" ht="13.5" thickBot="1">
      <c r="A52" s="160" t="e">
        <f>#REF!/633</f>
        <v>#REF!</v>
      </c>
    </row>
    <row r="53" ht="13.5" thickBot="1">
      <c r="A53" s="166" t="e">
        <f>#REF!/633</f>
        <v>#REF!</v>
      </c>
    </row>
    <row r="54" ht="13.5" thickBot="1">
      <c r="A54" s="166" t="e">
        <f>#REF!/633</f>
        <v>#REF!</v>
      </c>
    </row>
    <row r="55" ht="12.75">
      <c r="A55" s="167" t="e">
        <f>#REF!/633</f>
        <v>#REF!</v>
      </c>
    </row>
    <row r="56" ht="12.75">
      <c r="A56" s="96" t="e">
        <f>#REF!/633</f>
        <v>#REF!</v>
      </c>
    </row>
    <row r="57" ht="12.75">
      <c r="A57" s="96" t="e">
        <f>#REF!/633</f>
        <v>#REF!</v>
      </c>
    </row>
    <row r="58" ht="12.75">
      <c r="A58" s="96" t="e">
        <f>#REF!/633</f>
        <v>#REF!</v>
      </c>
    </row>
    <row r="59" ht="12.75">
      <c r="A59" s="96" t="e">
        <f>#REF!/633</f>
        <v>#REF!</v>
      </c>
    </row>
    <row r="60" ht="12.75">
      <c r="A60" s="96" t="e">
        <f>#REF!/633</f>
        <v>#REF!</v>
      </c>
    </row>
    <row r="61" ht="12.75">
      <c r="A61" s="96" t="e">
        <f>#REF!/633</f>
        <v>#REF!</v>
      </c>
    </row>
    <row r="62" ht="12.75">
      <c r="A62" s="96" t="e">
        <f>#REF!/633</f>
        <v>#REF!</v>
      </c>
    </row>
    <row r="63" ht="12.75">
      <c r="A63" s="96" t="e">
        <f>#REF!/633</f>
        <v>#REF!</v>
      </c>
    </row>
    <row r="64" ht="12.75">
      <c r="A64" s="96" t="e">
        <f>#REF!/633</f>
        <v>#REF!</v>
      </c>
    </row>
    <row r="65" ht="12.75">
      <c r="A65" s="96" t="e">
        <f>#REF!/633</f>
        <v>#REF!</v>
      </c>
    </row>
    <row r="66" ht="12.75">
      <c r="A66" s="96" t="e">
        <f>#REF!/633</f>
        <v>#REF!</v>
      </c>
    </row>
    <row r="67" ht="12.75">
      <c r="A67" s="96" t="e">
        <f>#REF!/633</f>
        <v>#REF!</v>
      </c>
    </row>
    <row r="68" ht="12.75">
      <c r="A68" s="96" t="e">
        <f>#REF!/633</f>
        <v>#REF!</v>
      </c>
    </row>
    <row r="69" ht="12.75">
      <c r="A69" s="96" t="e">
        <f>#REF!/633</f>
        <v>#REF!</v>
      </c>
    </row>
    <row r="70" ht="12.75">
      <c r="A70" s="96" t="e">
        <f>#REF!/633</f>
        <v>#REF!</v>
      </c>
    </row>
    <row r="71" ht="12.75">
      <c r="A71" s="96" t="e">
        <f>#REF!/633</f>
        <v>#REF!</v>
      </c>
    </row>
    <row r="72" ht="13.5" thickBot="1">
      <c r="A72" s="170" t="e">
        <f>#REF!/633</f>
        <v>#REF!</v>
      </c>
    </row>
    <row r="73" ht="13.5" thickBot="1">
      <c r="A73" s="172" t="e">
        <f>#REF!/633</f>
        <v>#REF!</v>
      </c>
    </row>
    <row r="74" ht="12.75">
      <c r="A74" s="98" t="e">
        <f>#REF!/633</f>
        <v>#REF!</v>
      </c>
    </row>
    <row r="75" ht="12.75">
      <c r="A75" s="98" t="e">
        <f>#REF!/633</f>
        <v>#REF!</v>
      </c>
    </row>
    <row r="76" ht="12.75">
      <c r="A76" s="98" t="e">
        <f>#REF!/633</f>
        <v>#REF!</v>
      </c>
    </row>
    <row r="77" ht="13.5" thickBot="1">
      <c r="A77" s="98" t="e">
        <f>#REF!/633</f>
        <v>#REF!</v>
      </c>
    </row>
    <row r="78" ht="13.5" thickBot="1">
      <c r="A78" s="129" t="e">
        <f>#REF!/633</f>
        <v>#REF!</v>
      </c>
    </row>
    <row r="79" ht="12.75">
      <c r="A79" s="122" t="e">
        <f>#REF!/633</f>
        <v>#REF!</v>
      </c>
    </row>
    <row r="80" ht="12.75">
      <c r="A80" s="122" t="e">
        <f>#REF!/633</f>
        <v>#REF!</v>
      </c>
    </row>
    <row r="81" ht="12.75">
      <c r="A81" s="122" t="e">
        <f>#REF!/633</f>
        <v>#REF!</v>
      </c>
    </row>
    <row r="82" ht="12.75">
      <c r="A82" s="122" t="e">
        <f>#REF!/633</f>
        <v>#REF!</v>
      </c>
    </row>
    <row r="83" ht="12.75">
      <c r="A83" s="175" t="e">
        <f>#REF!/633</f>
        <v>#REF!</v>
      </c>
    </row>
    <row r="84" ht="13.5" thickBot="1">
      <c r="A84" s="122" t="e">
        <f>#REF!/633</f>
        <v>#REF!</v>
      </c>
    </row>
    <row r="85" ht="13.5" thickBot="1">
      <c r="A85" s="129" t="e">
        <f>#REF!/633</f>
        <v>#REF!</v>
      </c>
    </row>
    <row r="86" ht="12.75">
      <c r="A86" s="98" t="e">
        <f>#REF!/633</f>
        <v>#REF!</v>
      </c>
    </row>
    <row r="87" ht="13.5" thickBot="1">
      <c r="A87" s="98" t="e">
        <f>#REF!/633</f>
        <v>#REF!</v>
      </c>
    </row>
    <row r="88" ht="13.5" thickBot="1">
      <c r="A88" s="129" t="e">
        <f>#REF!/633</f>
        <v>#REF!</v>
      </c>
    </row>
    <row r="89" ht="12.75">
      <c r="A89" s="98" t="e">
        <f>#REF!/633</f>
        <v>#REF!</v>
      </c>
    </row>
    <row r="90" ht="12.75">
      <c r="A90" s="98" t="e">
        <f>#REF!/633</f>
        <v>#REF!</v>
      </c>
    </row>
    <row r="91" ht="13.5" thickBot="1">
      <c r="A91" s="98" t="e">
        <f>#REF!/633</f>
        <v>#REF!</v>
      </c>
    </row>
    <row r="92" ht="13.5" thickBot="1">
      <c r="A92" s="129" t="e">
        <f>#REF!/633</f>
        <v>#REF!</v>
      </c>
    </row>
    <row r="93" ht="12.75">
      <c r="A93" s="98" t="e">
        <f>#REF!/633</f>
        <v>#REF!</v>
      </c>
    </row>
    <row r="94" ht="13.5" thickBot="1">
      <c r="A94" s="138" t="e">
        <f>#REF!/633</f>
        <v>#REF!</v>
      </c>
    </row>
    <row r="95" ht="13.5" thickBot="1">
      <c r="A95" s="129" t="e">
        <f>#REF!/633</f>
        <v>#REF!</v>
      </c>
    </row>
    <row r="96" ht="12.75">
      <c r="A96" s="139" t="e">
        <f>#REF!/633</f>
        <v>#REF!</v>
      </c>
    </row>
    <row r="97" ht="13.5" thickBot="1">
      <c r="A97" s="139" t="e">
        <f>#REF!/633</f>
        <v>#REF!</v>
      </c>
    </row>
    <row r="98" ht="13.5" thickBot="1">
      <c r="A98" s="129" t="e">
        <f>#REF!/633</f>
        <v>#REF!</v>
      </c>
    </row>
    <row r="99" ht="13.5" thickBot="1">
      <c r="A99" s="180" t="e">
        <f>#REF!/633</f>
        <v>#REF!</v>
      </c>
    </row>
    <row r="100" ht="13.5" thickBot="1">
      <c r="A100" s="180" t="e">
        <f>#REF!/633</f>
        <v>#REF!</v>
      </c>
    </row>
    <row r="101" ht="12.75">
      <c r="A101" s="180" t="e">
        <f>#REF!/633</f>
        <v>#REF!</v>
      </c>
    </row>
    <row r="102" ht="12.75">
      <c r="A102" s="181" t="e">
        <f>#REF!/633</f>
        <v>#REF!</v>
      </c>
    </row>
    <row r="103" ht="12.75">
      <c r="A103" s="181" t="e">
        <f>#REF!/633</f>
        <v>#REF!</v>
      </c>
    </row>
    <row r="104" ht="12.75">
      <c r="A104" s="182" t="e">
        <f>#REF!/633</f>
        <v>#REF!</v>
      </c>
    </row>
    <row r="105" ht="12.75">
      <c r="A105" s="181" t="e">
        <f>#REF!/633</f>
        <v>#REF!</v>
      </c>
    </row>
    <row r="106" ht="12.75">
      <c r="A106" s="183" t="e">
        <f>#REF!/633</f>
        <v>#REF!</v>
      </c>
    </row>
    <row r="107" ht="12.75">
      <c r="A107" s="183" t="e">
        <f>#REF!/633</f>
        <v>#REF!</v>
      </c>
    </row>
    <row r="108" ht="12.75">
      <c r="A108" s="183" t="e">
        <f>#REF!/633</f>
        <v>#REF!</v>
      </c>
    </row>
    <row r="109" ht="12.75">
      <c r="A109" s="183" t="e">
        <f>#REF!/633</f>
        <v>#REF!</v>
      </c>
    </row>
    <row r="110" ht="12.75">
      <c r="A110" s="183" t="e">
        <f>#REF!/633</f>
        <v>#REF!</v>
      </c>
    </row>
    <row r="111" ht="12.75">
      <c r="A111" s="183" t="e">
        <f>#REF!/633</f>
        <v>#REF!</v>
      </c>
    </row>
    <row r="112" ht="12.75">
      <c r="A112" s="183" t="e">
        <f>#REF!/633</f>
        <v>#REF!</v>
      </c>
    </row>
    <row r="113" ht="12.75">
      <c r="A113" s="183" t="e">
        <f>#REF!/633</f>
        <v>#REF!</v>
      </c>
    </row>
    <row r="114" ht="12.75">
      <c r="A114" s="183" t="e">
        <f>#REF!/633</f>
        <v>#REF!</v>
      </c>
    </row>
    <row r="115" ht="12.75">
      <c r="A115" s="183" t="e">
        <f>#REF!/633</f>
        <v>#REF!</v>
      </c>
    </row>
    <row r="116" ht="12.75">
      <c r="A116" s="183" t="e">
        <f>#REF!/633</f>
        <v>#REF!</v>
      </c>
    </row>
    <row r="117" ht="13.5" thickBot="1">
      <c r="A117" s="183" t="e">
        <f>#REF!/633</f>
        <v>#REF!</v>
      </c>
    </row>
    <row r="118" ht="13.5" thickBot="1">
      <c r="A118" s="129" t="e">
        <f>#REF!/633</f>
        <v>#REF!</v>
      </c>
    </row>
    <row r="119" ht="13.5" thickBot="1">
      <c r="A119" s="130" t="e">
        <f>#REF!/633</f>
        <v>#REF!</v>
      </c>
    </row>
    <row r="120" ht="13.5" thickBot="1">
      <c r="A120" s="89" t="e">
        <f>#REF!/633</f>
        <v>#REF!</v>
      </c>
    </row>
    <row r="121" ht="13.5" thickBot="1">
      <c r="A121" s="87" t="e">
        <f>#REF!/633</f>
        <v>#REF!</v>
      </c>
    </row>
    <row r="122" ht="13.5" thickBot="1">
      <c r="A122" s="87" t="e">
        <f>#REF!/633</f>
        <v>#REF!</v>
      </c>
    </row>
    <row r="123" ht="12.75">
      <c r="A123" s="90" t="e">
        <f>#REF!/633</f>
        <v>#REF!</v>
      </c>
    </row>
    <row r="124" ht="12.75">
      <c r="A124" s="91" t="e">
        <f>#REF!/633</f>
        <v>#REF!</v>
      </c>
    </row>
    <row r="125" ht="12.75">
      <c r="A125" s="91" t="e">
        <f>#REF!/633</f>
        <v>#REF!</v>
      </c>
    </row>
    <row r="126" ht="13.5" thickBot="1">
      <c r="A126" s="91" t="e">
        <f>#REF!/633</f>
        <v>#REF!</v>
      </c>
    </row>
    <row r="127" ht="13.5" thickBot="1">
      <c r="A127" s="87" t="e">
        <f>#REF!/633</f>
        <v>#REF!</v>
      </c>
    </row>
    <row r="128" ht="13.5" thickBot="1">
      <c r="A128" s="87" t="e">
        <f>#REF!/633</f>
        <v>#REF!</v>
      </c>
    </row>
    <row r="129" ht="15.75" thickBot="1">
      <c r="A129" s="92" t="e">
        <f>#REF!/633</f>
        <v>#REF!</v>
      </c>
    </row>
  </sheetData>
  <sheetProtection/>
  <mergeCells count="1">
    <mergeCell ref="A1:A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</dc:creator>
  <cp:keywords/>
  <dc:description/>
  <cp:lastModifiedBy>Lucka</cp:lastModifiedBy>
  <cp:lastPrinted>2022-01-05T10:35:10Z</cp:lastPrinted>
  <dcterms:created xsi:type="dcterms:W3CDTF">2003-05-20T04:47:47Z</dcterms:created>
  <dcterms:modified xsi:type="dcterms:W3CDTF">2022-01-10T09:07:58Z</dcterms:modified>
  <cp:category/>
  <cp:version/>
  <cp:contentType/>
  <cp:contentStatus/>
</cp:coreProperties>
</file>